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cu\308924_DARE_2024\Implementare_D\A1.4\DARE\DARE_ver_02\"/>
    </mc:Choice>
  </mc:AlternateContent>
  <xr:revisionPtr revIDLastSave="0" documentId="13_ncr:1_{A0609E1D-A0F5-46B3-8852-234A16337740}" xr6:coauthVersionLast="47" xr6:coauthVersionMax="47" xr10:uidLastSave="{00000000-0000-0000-0000-000000000000}"/>
  <bookViews>
    <workbookView xWindow="-108" yWindow="-108" windowWidth="23256" windowHeight="12456" tabRatio="768" activeTab="5" xr2:uid="{00000000-000D-0000-FFFF-FFFF00000000}"/>
  </bookViews>
  <sheets>
    <sheet name="Instructiuni" sheetId="16" r:id="rId1"/>
    <sheet name="Centralizator" sheetId="13" r:id="rId2"/>
    <sheet name="Buget" sheetId="14" r:id="rId3"/>
    <sheet name="B_meta" sheetId="15" state="hidden" r:id="rId4"/>
    <sheet name="Prog. veniturilor" sheetId="2" r:id="rId5"/>
    <sheet name="Prog. ch. fixe" sheetId="5" r:id="rId6"/>
    <sheet name="CPP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0" i="5" l="1"/>
  <c r="S40" i="5"/>
  <c r="T40" i="5"/>
  <c r="U40" i="5"/>
  <c r="V40" i="5"/>
  <c r="O40" i="5"/>
  <c r="P40" i="5"/>
  <c r="Q40" i="5"/>
  <c r="J40" i="5"/>
  <c r="K40" i="5"/>
  <c r="L40" i="5"/>
  <c r="M40" i="5"/>
  <c r="N40" i="5"/>
  <c r="X15" i="5"/>
  <c r="Z15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4" i="5"/>
  <c r="W34" i="5"/>
  <c r="C49" i="13"/>
  <c r="C47" i="13"/>
  <c r="C53" i="13"/>
  <c r="C48" i="13" l="1"/>
  <c r="C40" i="13"/>
  <c r="D35" i="13"/>
  <c r="E35" i="13"/>
  <c r="F35" i="13"/>
  <c r="G35" i="13"/>
  <c r="C35" i="13"/>
  <c r="D22" i="13"/>
  <c r="E22" i="13"/>
  <c r="F22" i="13"/>
  <c r="G22" i="13"/>
  <c r="C22" i="13"/>
  <c r="G40" i="13"/>
  <c r="G16" i="13"/>
  <c r="G12" i="13"/>
  <c r="M13" i="14"/>
  <c r="M12" i="14"/>
  <c r="Y71" i="2"/>
  <c r="Y72" i="2"/>
  <c r="Y73" i="2"/>
  <c r="Y77" i="2"/>
  <c r="X72" i="2"/>
  <c r="X73" i="2"/>
  <c r="X74" i="2"/>
  <c r="W72" i="2"/>
  <c r="W73" i="2"/>
  <c r="W74" i="2"/>
  <c r="W75" i="2"/>
  <c r="G71" i="2"/>
  <c r="Q71" i="2"/>
  <c r="R71" i="2"/>
  <c r="S71" i="2"/>
  <c r="L72" i="2"/>
  <c r="M72" i="2"/>
  <c r="N72" i="2"/>
  <c r="O72" i="2"/>
  <c r="G73" i="2"/>
  <c r="H73" i="2"/>
  <c r="I73" i="2"/>
  <c r="J73" i="2"/>
  <c r="K73" i="2"/>
  <c r="S73" i="2"/>
  <c r="T73" i="2"/>
  <c r="U73" i="2"/>
  <c r="V73" i="2"/>
  <c r="G74" i="2"/>
  <c r="N74" i="2"/>
  <c r="O74" i="2"/>
  <c r="P74" i="2"/>
  <c r="Q74" i="2"/>
  <c r="R74" i="2"/>
  <c r="S74" i="2"/>
  <c r="I75" i="2"/>
  <c r="J75" i="2"/>
  <c r="K75" i="2"/>
  <c r="L75" i="2"/>
  <c r="M75" i="2"/>
  <c r="N75" i="2"/>
  <c r="O75" i="2"/>
  <c r="U75" i="2"/>
  <c r="V75" i="2"/>
  <c r="G76" i="2"/>
  <c r="H76" i="2"/>
  <c r="I76" i="2"/>
  <c r="J76" i="2"/>
  <c r="K76" i="2"/>
  <c r="P76" i="2"/>
  <c r="Q76" i="2"/>
  <c r="R76" i="2"/>
  <c r="S76" i="2"/>
  <c r="T76" i="2"/>
  <c r="U76" i="2"/>
  <c r="V76" i="2"/>
  <c r="G77" i="2"/>
  <c r="K77" i="2"/>
  <c r="L77" i="2"/>
  <c r="M77" i="2"/>
  <c r="N77" i="2"/>
  <c r="O77" i="2"/>
  <c r="P77" i="2"/>
  <c r="Q77" i="2"/>
  <c r="R77" i="2"/>
  <c r="S77" i="2"/>
  <c r="E71" i="2"/>
  <c r="F74" i="2"/>
  <c r="E75" i="2"/>
  <c r="F75" i="2"/>
  <c r="E76" i="2"/>
  <c r="F76" i="2"/>
  <c r="E77" i="2"/>
  <c r="C77" i="2"/>
  <c r="H77" i="2" s="1"/>
  <c r="C76" i="2"/>
  <c r="L76" i="2" s="1"/>
  <c r="C75" i="2"/>
  <c r="X75" i="2" s="1"/>
  <c r="C74" i="2"/>
  <c r="Y74" i="2" s="1"/>
  <c r="C73" i="2"/>
  <c r="L73" i="2" s="1"/>
  <c r="C72" i="2"/>
  <c r="P72" i="2" s="1"/>
  <c r="C71" i="2"/>
  <c r="H71" i="2" s="1"/>
  <c r="C66" i="2"/>
  <c r="B72" i="2"/>
  <c r="B73" i="2"/>
  <c r="D32" i="6"/>
  <c r="W36" i="5"/>
  <c r="W56" i="5"/>
  <c r="W57" i="5"/>
  <c r="W58" i="5"/>
  <c r="Y34" i="5"/>
  <c r="Y36" i="5" s="1"/>
  <c r="Y43" i="5"/>
  <c r="Z43" i="5" s="1"/>
  <c r="Y44" i="5"/>
  <c r="Z44" i="5" s="1"/>
  <c r="Y45" i="5"/>
  <c r="Z45" i="5" s="1"/>
  <c r="Y46" i="5"/>
  <c r="Y57" i="5" s="1"/>
  <c r="Y47" i="5"/>
  <c r="Y56" i="5" s="1"/>
  <c r="Y58" i="5" s="1"/>
  <c r="Y48" i="5"/>
  <c r="Y49" i="5"/>
  <c r="Z49" i="5" s="1"/>
  <c r="Y50" i="5"/>
  <c r="Z50" i="5" s="1"/>
  <c r="Y51" i="5"/>
  <c r="Z51" i="5" s="1"/>
  <c r="Y52" i="5"/>
  <c r="Z52" i="5" s="1"/>
  <c r="Y53" i="5"/>
  <c r="Z53" i="5" s="1"/>
  <c r="Y54" i="5"/>
  <c r="Z54" i="5" s="1"/>
  <c r="F57" i="5"/>
  <c r="E32" i="6"/>
  <c r="F32" i="6"/>
  <c r="G32" i="6"/>
  <c r="H32" i="6"/>
  <c r="H34" i="6" s="1"/>
  <c r="I32" i="6"/>
  <c r="I34" i="6" s="1"/>
  <c r="J32" i="6"/>
  <c r="K32" i="6"/>
  <c r="K34" i="6" s="1"/>
  <c r="L32" i="6"/>
  <c r="M32" i="6"/>
  <c r="N32" i="6"/>
  <c r="O32" i="6"/>
  <c r="P32" i="6"/>
  <c r="Q32" i="6"/>
  <c r="R32" i="6"/>
  <c r="S32" i="6"/>
  <c r="T32" i="6"/>
  <c r="U32" i="6"/>
  <c r="E33" i="6"/>
  <c r="F33" i="6"/>
  <c r="G33" i="6"/>
  <c r="G34" i="6" s="1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D33" i="6"/>
  <c r="D34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Q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W21" i="2"/>
  <c r="Z48" i="5"/>
  <c r="H56" i="5"/>
  <c r="G56" i="5"/>
  <c r="G58" i="5" s="1"/>
  <c r="K56" i="5"/>
  <c r="L56" i="5"/>
  <c r="M56" i="5"/>
  <c r="N56" i="5"/>
  <c r="O56" i="5"/>
  <c r="S56" i="5"/>
  <c r="G57" i="5"/>
  <c r="K57" i="5"/>
  <c r="L57" i="5"/>
  <c r="M57" i="5"/>
  <c r="N57" i="5"/>
  <c r="O57" i="5"/>
  <c r="S57" i="5"/>
  <c r="S58" i="5" s="1"/>
  <c r="F56" i="5"/>
  <c r="K23" i="5"/>
  <c r="K25" i="6" s="1"/>
  <c r="L23" i="5"/>
  <c r="L25" i="6" s="1"/>
  <c r="M23" i="5"/>
  <c r="M25" i="6" s="1"/>
  <c r="N23" i="5"/>
  <c r="N25" i="6" s="1"/>
  <c r="O23" i="5"/>
  <c r="O25" i="6" s="1"/>
  <c r="P23" i="5"/>
  <c r="P25" i="6" s="1"/>
  <c r="Q23" i="5"/>
  <c r="R23" i="5"/>
  <c r="R25" i="6" s="1"/>
  <c r="S23" i="5"/>
  <c r="S25" i="6" s="1"/>
  <c r="T23" i="5"/>
  <c r="T25" i="6" s="1"/>
  <c r="U23" i="5"/>
  <c r="U25" i="6" s="1"/>
  <c r="K19" i="5"/>
  <c r="K23" i="6" s="1"/>
  <c r="L19" i="5"/>
  <c r="L23" i="6" s="1"/>
  <c r="M19" i="5"/>
  <c r="M23" i="6" s="1"/>
  <c r="N19" i="5"/>
  <c r="N23" i="6" s="1"/>
  <c r="O19" i="5"/>
  <c r="O23" i="6" s="1"/>
  <c r="P19" i="5"/>
  <c r="P23" i="6" s="1"/>
  <c r="Q19" i="5"/>
  <c r="Q23" i="6" s="1"/>
  <c r="R19" i="5"/>
  <c r="R23" i="6" s="1"/>
  <c r="S19" i="5"/>
  <c r="S23" i="6" s="1"/>
  <c r="T19" i="5"/>
  <c r="T23" i="6" s="1"/>
  <c r="U19" i="5"/>
  <c r="U23" i="6" s="1"/>
  <c r="K16" i="5"/>
  <c r="K22" i="6" s="1"/>
  <c r="L16" i="5"/>
  <c r="L22" i="6" s="1"/>
  <c r="M16" i="5"/>
  <c r="M22" i="6" s="1"/>
  <c r="N16" i="5"/>
  <c r="N22" i="6" s="1"/>
  <c r="O16" i="5"/>
  <c r="O22" i="6" s="1"/>
  <c r="P16" i="5"/>
  <c r="P22" i="6" s="1"/>
  <c r="Q16" i="5"/>
  <c r="Q22" i="6" s="1"/>
  <c r="R16" i="5"/>
  <c r="R22" i="6" s="1"/>
  <c r="S16" i="5"/>
  <c r="S22" i="6" s="1"/>
  <c r="T16" i="5"/>
  <c r="T22" i="6" s="1"/>
  <c r="U16" i="5"/>
  <c r="U22" i="6" s="1"/>
  <c r="D23" i="5"/>
  <c r="D19" i="5"/>
  <c r="L64" i="2"/>
  <c r="K12" i="5" s="1"/>
  <c r="M64" i="2"/>
  <c r="L12" i="5" s="1"/>
  <c r="N64" i="2"/>
  <c r="M12" i="6" s="1"/>
  <c r="O64" i="2"/>
  <c r="N12" i="6" s="1"/>
  <c r="P64" i="2"/>
  <c r="O12" i="5" s="1"/>
  <c r="Q64" i="2"/>
  <c r="P12" i="6" s="1"/>
  <c r="R64" i="2"/>
  <c r="Q12" i="6" s="1"/>
  <c r="S64" i="2"/>
  <c r="R12" i="6" s="1"/>
  <c r="T64" i="2"/>
  <c r="U64" i="2"/>
  <c r="V64" i="2"/>
  <c r="W22" i="2"/>
  <c r="W23" i="2"/>
  <c r="W24" i="2"/>
  <c r="W25" i="2"/>
  <c r="W26" i="2"/>
  <c r="W27" i="2"/>
  <c r="W28" i="2"/>
  <c r="W29" i="2"/>
  <c r="W30" i="2"/>
  <c r="W31" i="2"/>
  <c r="W76" i="2" s="1"/>
  <c r="W32" i="2"/>
  <c r="W77" i="2" s="1"/>
  <c r="U38" i="2"/>
  <c r="U54" i="2" s="1"/>
  <c r="D24" i="2"/>
  <c r="D32" i="2"/>
  <c r="D31" i="2"/>
  <c r="D30" i="2"/>
  <c r="D29" i="2"/>
  <c r="D28" i="2"/>
  <c r="D27" i="2"/>
  <c r="D26" i="2"/>
  <c r="D25" i="2"/>
  <c r="D23" i="2"/>
  <c r="D22" i="2"/>
  <c r="D21" i="2"/>
  <c r="C21" i="2"/>
  <c r="J34" i="2" s="1"/>
  <c r="J50" i="2" s="1"/>
  <c r="C32" i="2"/>
  <c r="C31" i="2"/>
  <c r="F44" i="2" s="1"/>
  <c r="F60" i="2" s="1"/>
  <c r="C30" i="2"/>
  <c r="L43" i="2" s="1"/>
  <c r="L59" i="2" s="1"/>
  <c r="C29" i="2"/>
  <c r="C28" i="2"/>
  <c r="T41" i="2" s="1"/>
  <c r="T57" i="2" s="1"/>
  <c r="C27" i="2"/>
  <c r="Y40" i="2" s="1"/>
  <c r="Y56" i="2" s="1"/>
  <c r="C26" i="2"/>
  <c r="N39" i="2" s="1"/>
  <c r="N55" i="2" s="1"/>
  <c r="C25" i="2"/>
  <c r="C38" i="2" s="1"/>
  <c r="C24" i="2"/>
  <c r="C23" i="2"/>
  <c r="C36" i="2" s="1"/>
  <c r="C22" i="2"/>
  <c r="B32" i="2"/>
  <c r="B45" i="2" s="1"/>
  <c r="B61" i="2" s="1"/>
  <c r="B77" i="2" s="1"/>
  <c r="B31" i="2"/>
  <c r="B44" i="2" s="1"/>
  <c r="B60" i="2" s="1"/>
  <c r="B76" i="2" s="1"/>
  <c r="B30" i="2"/>
  <c r="B43" i="2" s="1"/>
  <c r="B59" i="2" s="1"/>
  <c r="B75" i="2" s="1"/>
  <c r="B29" i="2"/>
  <c r="B42" i="2" s="1"/>
  <c r="B58" i="2" s="1"/>
  <c r="B74" i="2" s="1"/>
  <c r="B28" i="2"/>
  <c r="B41" i="2" s="1"/>
  <c r="B57" i="2" s="1"/>
  <c r="B27" i="2"/>
  <c r="B40" i="2" s="1"/>
  <c r="B56" i="2" s="1"/>
  <c r="B26" i="2"/>
  <c r="B39" i="2" s="1"/>
  <c r="B55" i="2" s="1"/>
  <c r="B71" i="2" s="1"/>
  <c r="B25" i="2"/>
  <c r="B38" i="2" s="1"/>
  <c r="B54" i="2" s="1"/>
  <c r="B70" i="2" s="1"/>
  <c r="B24" i="2"/>
  <c r="B37" i="2" s="1"/>
  <c r="B53" i="2" s="1"/>
  <c r="B69" i="2" s="1"/>
  <c r="B21" i="2"/>
  <c r="B34" i="2" s="1"/>
  <c r="B50" i="2" s="1"/>
  <c r="B66" i="2" s="1"/>
  <c r="B22" i="2"/>
  <c r="B35" i="2" s="1"/>
  <c r="B51" i="2" s="1"/>
  <c r="B67" i="2" s="1"/>
  <c r="B23" i="2"/>
  <c r="B36" i="2" s="1"/>
  <c r="B52" i="2" s="1"/>
  <c r="B68" i="2" s="1"/>
  <c r="M20" i="14"/>
  <c r="I20" i="14"/>
  <c r="J20" i="14" s="1"/>
  <c r="K20" i="14" s="1"/>
  <c r="I13" i="14"/>
  <c r="J13" i="14" s="1"/>
  <c r="H39" i="14"/>
  <c r="H38" i="14"/>
  <c r="H37" i="14"/>
  <c r="H36" i="14"/>
  <c r="H35" i="14"/>
  <c r="H34" i="14"/>
  <c r="H33" i="14"/>
  <c r="H32" i="14"/>
  <c r="I32" i="14" s="1"/>
  <c r="J32" i="14" s="1"/>
  <c r="K32" i="14" s="1"/>
  <c r="H31" i="14"/>
  <c r="H30" i="14"/>
  <c r="H29" i="14"/>
  <c r="H28" i="14"/>
  <c r="H27" i="14"/>
  <c r="I27" i="14" s="1"/>
  <c r="J27" i="14" s="1"/>
  <c r="K27" i="14" s="1"/>
  <c r="H26" i="14"/>
  <c r="H25" i="14"/>
  <c r="I25" i="14" s="1"/>
  <c r="J25" i="14" s="1"/>
  <c r="K25" i="14" s="1"/>
  <c r="H18" i="14"/>
  <c r="H17" i="14"/>
  <c r="H23" i="14"/>
  <c r="H22" i="14"/>
  <c r="H21" i="14"/>
  <c r="H12" i="14"/>
  <c r="I12" i="14" s="1"/>
  <c r="P66" i="2" l="1"/>
  <c r="S66" i="2"/>
  <c r="T66" i="2"/>
  <c r="U66" i="2"/>
  <c r="L66" i="2"/>
  <c r="Q66" i="2"/>
  <c r="E66" i="2"/>
  <c r="R66" i="2"/>
  <c r="G66" i="2"/>
  <c r="H66" i="2"/>
  <c r="I66" i="2"/>
  <c r="J66" i="2"/>
  <c r="V66" i="2"/>
  <c r="K66" i="2"/>
  <c r="M66" i="2"/>
  <c r="O66" i="2"/>
  <c r="Q37" i="2"/>
  <c r="Q53" i="2" s="1"/>
  <c r="E37" i="2"/>
  <c r="E53" i="2" s="1"/>
  <c r="N66" i="2"/>
  <c r="W66" i="2"/>
  <c r="X71" i="2"/>
  <c r="K72" i="2"/>
  <c r="W71" i="2"/>
  <c r="R73" i="2"/>
  <c r="J72" i="2"/>
  <c r="E74" i="2"/>
  <c r="U72" i="2"/>
  <c r="F73" i="2"/>
  <c r="H75" i="2"/>
  <c r="P73" i="2"/>
  <c r="H72" i="2"/>
  <c r="S75" i="2"/>
  <c r="K74" i="2"/>
  <c r="S72" i="2"/>
  <c r="K71" i="2"/>
  <c r="F72" i="2"/>
  <c r="J77" i="2"/>
  <c r="R75" i="2"/>
  <c r="J74" i="2"/>
  <c r="R72" i="2"/>
  <c r="J71" i="2"/>
  <c r="X77" i="2"/>
  <c r="E72" i="2"/>
  <c r="U77" i="2"/>
  <c r="I77" i="2"/>
  <c r="M76" i="2"/>
  <c r="Q75" i="2"/>
  <c r="U74" i="2"/>
  <c r="I74" i="2"/>
  <c r="M73" i="2"/>
  <c r="Q72" i="2"/>
  <c r="U71" i="2"/>
  <c r="I71" i="2"/>
  <c r="X76" i="2"/>
  <c r="Y75" i="2"/>
  <c r="P71" i="2"/>
  <c r="O71" i="2"/>
  <c r="V72" i="2"/>
  <c r="N71" i="2"/>
  <c r="M74" i="2"/>
  <c r="Q73" i="2"/>
  <c r="I72" i="2"/>
  <c r="M71" i="2"/>
  <c r="T75" i="2"/>
  <c r="L74" i="2"/>
  <c r="T72" i="2"/>
  <c r="L71" i="2"/>
  <c r="E73" i="2"/>
  <c r="O76" i="2"/>
  <c r="G75" i="2"/>
  <c r="O73" i="2"/>
  <c r="G72" i="2"/>
  <c r="V77" i="2"/>
  <c r="N76" i="2"/>
  <c r="V74" i="2"/>
  <c r="N73" i="2"/>
  <c r="V71" i="2"/>
  <c r="Y76" i="2"/>
  <c r="F77" i="2"/>
  <c r="F71" i="2"/>
  <c r="T77" i="2"/>
  <c r="P75" i="2"/>
  <c r="T74" i="2"/>
  <c r="H74" i="2"/>
  <c r="T71" i="2"/>
  <c r="H36" i="2"/>
  <c r="H52" i="2" s="1"/>
  <c r="T36" i="2"/>
  <c r="T52" i="2" s="1"/>
  <c r="S36" i="2"/>
  <c r="S52" i="2" s="1"/>
  <c r="R34" i="2"/>
  <c r="R50" i="2" s="1"/>
  <c r="R36" i="2"/>
  <c r="R52" i="2" s="1"/>
  <c r="K36" i="2"/>
  <c r="K52" i="2" s="1"/>
  <c r="E36" i="2"/>
  <c r="E52" i="2" s="1"/>
  <c r="Q38" i="2"/>
  <c r="Q54" i="2" s="1"/>
  <c r="L12" i="6"/>
  <c r="J36" i="2"/>
  <c r="J52" i="2" s="1"/>
  <c r="I36" i="2"/>
  <c r="I52" i="2" s="1"/>
  <c r="M38" i="2"/>
  <c r="M54" i="2" s="1"/>
  <c r="J38" i="2"/>
  <c r="J54" i="2" s="1"/>
  <c r="F34" i="2"/>
  <c r="F50" i="2" s="1"/>
  <c r="L38" i="2"/>
  <c r="L54" i="2" s="1"/>
  <c r="C37" i="2"/>
  <c r="O37" i="2"/>
  <c r="O53" i="2" s="1"/>
  <c r="V38" i="2"/>
  <c r="V54" i="2" s="1"/>
  <c r="X37" i="2"/>
  <c r="X53" i="2" s="1"/>
  <c r="N40" i="2"/>
  <c r="N56" i="2" s="1"/>
  <c r="K38" i="2"/>
  <c r="K54" i="2" s="1"/>
  <c r="Q34" i="2"/>
  <c r="Q50" i="2" s="1"/>
  <c r="K37" i="2"/>
  <c r="K53" i="2" s="1"/>
  <c r="Y38" i="2"/>
  <c r="Y54" i="2" s="1"/>
  <c r="E38" i="2"/>
  <c r="E54" i="2" s="1"/>
  <c r="L40" i="2"/>
  <c r="L56" i="2" s="1"/>
  <c r="E39" i="2"/>
  <c r="E55" i="2" s="1"/>
  <c r="K40" i="2"/>
  <c r="K56" i="2" s="1"/>
  <c r="X40" i="2"/>
  <c r="X56" i="2" s="1"/>
  <c r="X34" i="2"/>
  <c r="X50" i="2" s="1"/>
  <c r="M39" i="2"/>
  <c r="M55" i="2" s="1"/>
  <c r="M40" i="2"/>
  <c r="M56" i="2" s="1"/>
  <c r="I39" i="2"/>
  <c r="I55" i="2" s="1"/>
  <c r="I40" i="2"/>
  <c r="I56" i="2" s="1"/>
  <c r="H40" i="2"/>
  <c r="H56" i="2" s="1"/>
  <c r="K12" i="6"/>
  <c r="U41" i="2"/>
  <c r="U57" i="2" s="1"/>
  <c r="V40" i="2"/>
  <c r="V56" i="2" s="1"/>
  <c r="Q39" i="2"/>
  <c r="Q55" i="2" s="1"/>
  <c r="F38" i="2"/>
  <c r="F54" i="2" s="1"/>
  <c r="U34" i="2"/>
  <c r="U50" i="2" s="1"/>
  <c r="N12" i="5"/>
  <c r="L39" i="2"/>
  <c r="L55" i="2" s="1"/>
  <c r="J40" i="2"/>
  <c r="J56" i="2" s="1"/>
  <c r="X39" i="2"/>
  <c r="X55" i="2" s="1"/>
  <c r="P40" i="2"/>
  <c r="P56" i="2" s="1"/>
  <c r="O39" i="2"/>
  <c r="O55" i="2" s="1"/>
  <c r="R37" i="2"/>
  <c r="R53" i="2" s="1"/>
  <c r="T34" i="2"/>
  <c r="T50" i="2" s="1"/>
  <c r="E40" i="2"/>
  <c r="E56" i="2" s="1"/>
  <c r="S39" i="2"/>
  <c r="S55" i="2" s="1"/>
  <c r="R39" i="2"/>
  <c r="R55" i="2" s="1"/>
  <c r="O40" i="2"/>
  <c r="O56" i="2" s="1"/>
  <c r="S34" i="2"/>
  <c r="S50" i="2" s="1"/>
  <c r="M12" i="5"/>
  <c r="O12" i="6"/>
  <c r="P45" i="2"/>
  <c r="P61" i="2" s="1"/>
  <c r="N45" i="2"/>
  <c r="N61" i="2" s="1"/>
  <c r="O45" i="2"/>
  <c r="O61" i="2" s="1"/>
  <c r="M45" i="2"/>
  <c r="M61" i="2" s="1"/>
  <c r="L45" i="2"/>
  <c r="L61" i="2" s="1"/>
  <c r="V43" i="2"/>
  <c r="V59" i="2" s="1"/>
  <c r="M43" i="2"/>
  <c r="M59" i="2" s="1"/>
  <c r="Q35" i="2"/>
  <c r="Q51" i="2" s="1"/>
  <c r="Y35" i="2"/>
  <c r="Y51" i="2" s="1"/>
  <c r="O35" i="2"/>
  <c r="O51" i="2" s="1"/>
  <c r="E35" i="2"/>
  <c r="E51" i="2" s="1"/>
  <c r="P35" i="2"/>
  <c r="P51" i="2" s="1"/>
  <c r="K35" i="2"/>
  <c r="K51" i="2" s="1"/>
  <c r="C35" i="2"/>
  <c r="G37" i="2"/>
  <c r="G53" i="2" s="1"/>
  <c r="Y37" i="2"/>
  <c r="Y53" i="2" s="1"/>
  <c r="F37" i="2"/>
  <c r="F53" i="2" s="1"/>
  <c r="P37" i="2"/>
  <c r="P53" i="2" s="1"/>
  <c r="N37" i="2"/>
  <c r="N53" i="2" s="1"/>
  <c r="U12" i="6"/>
  <c r="U12" i="5"/>
  <c r="W40" i="5" s="1"/>
  <c r="N38" i="2"/>
  <c r="N54" i="2" s="1"/>
  <c r="G38" i="2"/>
  <c r="G54" i="2" s="1"/>
  <c r="I38" i="2"/>
  <c r="I54" i="2" s="1"/>
  <c r="H38" i="2"/>
  <c r="H54" i="2" s="1"/>
  <c r="X38" i="2"/>
  <c r="X54" i="2" s="1"/>
  <c r="R38" i="2"/>
  <c r="R54" i="2" s="1"/>
  <c r="T38" i="2"/>
  <c r="T54" i="2" s="1"/>
  <c r="M37" i="2"/>
  <c r="M53" i="2" s="1"/>
  <c r="M35" i="2"/>
  <c r="M51" i="2" s="1"/>
  <c r="X35" i="2"/>
  <c r="X51" i="2" s="1"/>
  <c r="T12" i="6"/>
  <c r="T12" i="5"/>
  <c r="L36" i="2"/>
  <c r="L52" i="2" s="1"/>
  <c r="U36" i="2"/>
  <c r="U52" i="2" s="1"/>
  <c r="Y36" i="2"/>
  <c r="Y52" i="2" s="1"/>
  <c r="V36" i="2"/>
  <c r="V52" i="2" s="1"/>
  <c r="F36" i="2"/>
  <c r="F52" i="2" s="1"/>
  <c r="Q36" i="2"/>
  <c r="Q52" i="2" s="1"/>
  <c r="G36" i="2"/>
  <c r="G52" i="2" s="1"/>
  <c r="N35" i="2"/>
  <c r="N51" i="2" s="1"/>
  <c r="X36" i="2"/>
  <c r="X52" i="2" s="1"/>
  <c r="J39" i="2"/>
  <c r="J55" i="2" s="1"/>
  <c r="F39" i="2"/>
  <c r="F55" i="2" s="1"/>
  <c r="T39" i="2"/>
  <c r="T55" i="2" s="1"/>
  <c r="C39" i="2"/>
  <c r="G39" i="2"/>
  <c r="G55" i="2" s="1"/>
  <c r="U39" i="2"/>
  <c r="U55" i="2" s="1"/>
  <c r="H39" i="2"/>
  <c r="H55" i="2" s="1"/>
  <c r="P39" i="2"/>
  <c r="P55" i="2" s="1"/>
  <c r="S38" i="2"/>
  <c r="S54" i="2" s="1"/>
  <c r="L37" i="2"/>
  <c r="L53" i="2" s="1"/>
  <c r="L35" i="2"/>
  <c r="L51" i="2" s="1"/>
  <c r="Y39" i="2"/>
  <c r="Y55" i="2" s="1"/>
  <c r="S12" i="6"/>
  <c r="S12" i="5"/>
  <c r="U40" i="2"/>
  <c r="U56" i="2" s="1"/>
  <c r="C40" i="2"/>
  <c r="T40" i="2"/>
  <c r="T56" i="2" s="1"/>
  <c r="H34" i="2"/>
  <c r="H50" i="2" s="1"/>
  <c r="G40" i="2"/>
  <c r="G56" i="2" s="1"/>
  <c r="I34" i="2"/>
  <c r="I50" i="2" s="1"/>
  <c r="S40" i="2"/>
  <c r="S56" i="2" s="1"/>
  <c r="G34" i="2"/>
  <c r="G50" i="2" s="1"/>
  <c r="Z47" i="5"/>
  <c r="Z46" i="5"/>
  <c r="F58" i="5"/>
  <c r="J34" i="6"/>
  <c r="U34" i="6"/>
  <c r="T34" i="6"/>
  <c r="S34" i="6"/>
  <c r="R34" i="6"/>
  <c r="F34" i="6"/>
  <c r="E34" i="6"/>
  <c r="N34" i="6"/>
  <c r="M34" i="6"/>
  <c r="P34" i="6"/>
  <c r="L34" i="6"/>
  <c r="Q34" i="6"/>
  <c r="O34" i="6"/>
  <c r="L58" i="5"/>
  <c r="M58" i="5"/>
  <c r="K58" i="5"/>
  <c r="O58" i="5"/>
  <c r="N58" i="5"/>
  <c r="R34" i="5"/>
  <c r="R36" i="5" s="1"/>
  <c r="Q34" i="5"/>
  <c r="Q36" i="5" s="1"/>
  <c r="N34" i="5"/>
  <c r="N36" i="5" s="1"/>
  <c r="M34" i="5"/>
  <c r="M36" i="5" s="1"/>
  <c r="L34" i="5"/>
  <c r="L36" i="5" s="1"/>
  <c r="K34" i="5"/>
  <c r="K36" i="5" s="1"/>
  <c r="T34" i="5"/>
  <c r="T36" i="5" s="1"/>
  <c r="S34" i="5"/>
  <c r="S36" i="5" s="1"/>
  <c r="P34" i="5"/>
  <c r="P36" i="5" s="1"/>
  <c r="U34" i="5"/>
  <c r="U36" i="5" s="1"/>
  <c r="O34" i="5"/>
  <c r="O36" i="5" s="1"/>
  <c r="X41" i="2"/>
  <c r="X57" i="2" s="1"/>
  <c r="L41" i="2"/>
  <c r="L57" i="2" s="1"/>
  <c r="E41" i="2"/>
  <c r="E57" i="2" s="1"/>
  <c r="C41" i="2"/>
  <c r="O41" i="2"/>
  <c r="O57" i="2" s="1"/>
  <c r="F41" i="2"/>
  <c r="F57" i="2" s="1"/>
  <c r="G41" i="2"/>
  <c r="G57" i="2" s="1"/>
  <c r="Y41" i="2"/>
  <c r="Y57" i="2" s="1"/>
  <c r="M41" i="2"/>
  <c r="M57" i="2" s="1"/>
  <c r="N41" i="2"/>
  <c r="N57" i="2" s="1"/>
  <c r="P41" i="2"/>
  <c r="P57" i="2" s="1"/>
  <c r="Q41" i="2"/>
  <c r="Q57" i="2" s="1"/>
  <c r="R41" i="2"/>
  <c r="R57" i="2" s="1"/>
  <c r="S41" i="2"/>
  <c r="S57" i="2" s="1"/>
  <c r="K41" i="2"/>
  <c r="K57" i="2" s="1"/>
  <c r="G42" i="2"/>
  <c r="G58" i="2" s="1"/>
  <c r="S42" i="2"/>
  <c r="S58" i="2" s="1"/>
  <c r="Y42" i="2"/>
  <c r="Y58" i="2" s="1"/>
  <c r="I42" i="2"/>
  <c r="I58" i="2" s="1"/>
  <c r="V42" i="2"/>
  <c r="V58" i="2" s="1"/>
  <c r="K42" i="2"/>
  <c r="K58" i="2" s="1"/>
  <c r="L42" i="2"/>
  <c r="L58" i="2" s="1"/>
  <c r="M42" i="2"/>
  <c r="M58" i="2" s="1"/>
  <c r="N42" i="2"/>
  <c r="N58" i="2" s="1"/>
  <c r="X42" i="2"/>
  <c r="X58" i="2" s="1"/>
  <c r="H42" i="2"/>
  <c r="H58" i="2" s="1"/>
  <c r="T42" i="2"/>
  <c r="T58" i="2" s="1"/>
  <c r="E42" i="2"/>
  <c r="E58" i="2" s="1"/>
  <c r="C42" i="2"/>
  <c r="U42" i="2"/>
  <c r="U58" i="2" s="1"/>
  <c r="J42" i="2"/>
  <c r="J58" i="2" s="1"/>
  <c r="J41" i="2"/>
  <c r="J57" i="2" s="1"/>
  <c r="N43" i="2"/>
  <c r="N59" i="2" s="1"/>
  <c r="P43" i="2"/>
  <c r="P59" i="2" s="1"/>
  <c r="E43" i="2"/>
  <c r="E59" i="2" s="1"/>
  <c r="Y43" i="2"/>
  <c r="Y59" i="2" s="1"/>
  <c r="R43" i="2"/>
  <c r="R59" i="2" s="1"/>
  <c r="T43" i="2"/>
  <c r="T59" i="2" s="1"/>
  <c r="U43" i="2"/>
  <c r="U59" i="2" s="1"/>
  <c r="O43" i="2"/>
  <c r="O59" i="2" s="1"/>
  <c r="X43" i="2"/>
  <c r="X59" i="2" s="1"/>
  <c r="C43" i="2"/>
  <c r="Q43" i="2"/>
  <c r="Q59" i="2" s="1"/>
  <c r="F43" i="2"/>
  <c r="F59" i="2" s="1"/>
  <c r="G43" i="2"/>
  <c r="G59" i="2" s="1"/>
  <c r="S43" i="2"/>
  <c r="S59" i="2" s="1"/>
  <c r="H43" i="2"/>
  <c r="H59" i="2" s="1"/>
  <c r="I43" i="2"/>
  <c r="I59" i="2" s="1"/>
  <c r="K43" i="2"/>
  <c r="K59" i="2" s="1"/>
  <c r="I41" i="2"/>
  <c r="I57" i="2" s="1"/>
  <c r="I44" i="2"/>
  <c r="I60" i="2" s="1"/>
  <c r="U44" i="2"/>
  <c r="U60" i="2" s="1"/>
  <c r="L44" i="2"/>
  <c r="L60" i="2" s="1"/>
  <c r="C44" i="2"/>
  <c r="J44" i="2"/>
  <c r="J60" i="2" s="1"/>
  <c r="V44" i="2"/>
  <c r="V60" i="2" s="1"/>
  <c r="K44" i="2"/>
  <c r="K60" i="2" s="1"/>
  <c r="X44" i="2"/>
  <c r="X60" i="2" s="1"/>
  <c r="E44" i="2"/>
  <c r="E60" i="2" s="1"/>
  <c r="Y44" i="2"/>
  <c r="Y60" i="2" s="1"/>
  <c r="M44" i="2"/>
  <c r="M60" i="2" s="1"/>
  <c r="N44" i="2"/>
  <c r="N60" i="2" s="1"/>
  <c r="O44" i="2"/>
  <c r="O60" i="2" s="1"/>
  <c r="P44" i="2"/>
  <c r="P60" i="2" s="1"/>
  <c r="J43" i="2"/>
  <c r="J59" i="2" s="1"/>
  <c r="H41" i="2"/>
  <c r="H57" i="2" s="1"/>
  <c r="T44" i="2"/>
  <c r="T60" i="2" s="1"/>
  <c r="R42" i="2"/>
  <c r="R58" i="2" s="1"/>
  <c r="S44" i="2"/>
  <c r="S60" i="2" s="1"/>
  <c r="Q42" i="2"/>
  <c r="Q58" i="2" s="1"/>
  <c r="R44" i="2"/>
  <c r="R60" i="2" s="1"/>
  <c r="P42" i="2"/>
  <c r="P58" i="2" s="1"/>
  <c r="Q44" i="2"/>
  <c r="Q60" i="2" s="1"/>
  <c r="O42" i="2"/>
  <c r="O58" i="2" s="1"/>
  <c r="H44" i="2"/>
  <c r="H60" i="2" s="1"/>
  <c r="F42" i="2"/>
  <c r="F58" i="2" s="1"/>
  <c r="G44" i="2"/>
  <c r="G60" i="2" s="1"/>
  <c r="V41" i="2"/>
  <c r="V57" i="2" s="1"/>
  <c r="P34" i="2"/>
  <c r="P50" i="2" s="1"/>
  <c r="Y45" i="2"/>
  <c r="Y61" i="2" s="1"/>
  <c r="C34" i="2"/>
  <c r="U45" i="2"/>
  <c r="U61" i="2" s="1"/>
  <c r="V35" i="2"/>
  <c r="V51" i="2" s="1"/>
  <c r="O34" i="2"/>
  <c r="O50" i="2" s="1"/>
  <c r="Y34" i="2"/>
  <c r="Y50" i="2" s="1"/>
  <c r="C45" i="2"/>
  <c r="T45" i="2"/>
  <c r="T61" i="2" s="1"/>
  <c r="U35" i="2"/>
  <c r="N34" i="2"/>
  <c r="N50" i="2" s="1"/>
  <c r="G45" i="2"/>
  <c r="G61" i="2" s="1"/>
  <c r="J37" i="2"/>
  <c r="J53" i="2" s="1"/>
  <c r="T35" i="2"/>
  <c r="T51" i="2" s="1"/>
  <c r="M34" i="2"/>
  <c r="M50" i="2" s="1"/>
  <c r="R45" i="2"/>
  <c r="R61" i="2" s="1"/>
  <c r="P38" i="2"/>
  <c r="P54" i="2" s="1"/>
  <c r="I37" i="2"/>
  <c r="I53" i="2" s="1"/>
  <c r="S35" i="2"/>
  <c r="S51" i="2" s="1"/>
  <c r="L34" i="2"/>
  <c r="Q45" i="2"/>
  <c r="Q61" i="2" s="1"/>
  <c r="R40" i="2"/>
  <c r="R56" i="2" s="1"/>
  <c r="F40" i="2"/>
  <c r="F56" i="2" s="1"/>
  <c r="K39" i="2"/>
  <c r="O38" i="2"/>
  <c r="O54" i="2" s="1"/>
  <c r="T37" i="2"/>
  <c r="T53" i="2" s="1"/>
  <c r="H37" i="2"/>
  <c r="H53" i="2" s="1"/>
  <c r="M36" i="2"/>
  <c r="R35" i="2"/>
  <c r="R51" i="2" s="1"/>
  <c r="F35" i="2"/>
  <c r="F51" i="2" s="1"/>
  <c r="K34" i="2"/>
  <c r="K50" i="2" s="1"/>
  <c r="K45" i="2"/>
  <c r="K61" i="2" s="1"/>
  <c r="J45" i="2"/>
  <c r="J61" i="2" s="1"/>
  <c r="V45" i="2"/>
  <c r="V61" i="2" s="1"/>
  <c r="E34" i="2"/>
  <c r="E50" i="2" s="1"/>
  <c r="I45" i="2"/>
  <c r="I61" i="2" s="1"/>
  <c r="J35" i="2"/>
  <c r="E45" i="2"/>
  <c r="E61" i="2" s="1"/>
  <c r="H45" i="2"/>
  <c r="H61" i="2" s="1"/>
  <c r="P36" i="2"/>
  <c r="P52" i="2" s="1"/>
  <c r="I35" i="2"/>
  <c r="X45" i="2"/>
  <c r="X61" i="2" s="1"/>
  <c r="S45" i="2"/>
  <c r="S61" i="2" s="1"/>
  <c r="V37" i="2"/>
  <c r="V53" i="2" s="1"/>
  <c r="O36" i="2"/>
  <c r="O52" i="2" s="1"/>
  <c r="H35" i="2"/>
  <c r="H51" i="2" s="1"/>
  <c r="F45" i="2"/>
  <c r="F61" i="2" s="1"/>
  <c r="U37" i="2"/>
  <c r="U53" i="2" s="1"/>
  <c r="N36" i="2"/>
  <c r="N52" i="2" s="1"/>
  <c r="G35" i="2"/>
  <c r="G51" i="2" s="1"/>
  <c r="Q40" i="2"/>
  <c r="V39" i="2"/>
  <c r="V55" i="2" s="1"/>
  <c r="S37" i="2"/>
  <c r="S53" i="2" s="1"/>
  <c r="V34" i="2"/>
  <c r="V50" i="2" s="1"/>
  <c r="H14" i="14"/>
  <c r="I14" i="14" s="1"/>
  <c r="J14" i="14" s="1"/>
  <c r="K14" i="14" s="1"/>
  <c r="H19" i="14"/>
  <c r="I19" i="14" s="1"/>
  <c r="J19" i="14" s="1"/>
  <c r="K19" i="14" s="1"/>
  <c r="K13" i="14"/>
  <c r="H24" i="14"/>
  <c r="I24" i="14" s="1"/>
  <c r="J24" i="14" s="1"/>
  <c r="K24" i="14" s="1"/>
  <c r="H16" i="14"/>
  <c r="I16" i="14" s="1"/>
  <c r="J16" i="14" s="1"/>
  <c r="K16" i="14" s="1"/>
  <c r="I23" i="14"/>
  <c r="J23" i="14" s="1"/>
  <c r="K23" i="14" s="1"/>
  <c r="I30" i="14"/>
  <c r="J30" i="14" s="1"/>
  <c r="K30" i="14" s="1"/>
  <c r="I29" i="14"/>
  <c r="J29" i="14" s="1"/>
  <c r="K29" i="14" s="1"/>
  <c r="I31" i="14"/>
  <c r="J31" i="14" s="1"/>
  <c r="K31" i="14" s="1"/>
  <c r="I36" i="14"/>
  <c r="J36" i="14" s="1"/>
  <c r="K36" i="14" s="1"/>
  <c r="I18" i="14"/>
  <c r="J18" i="14" s="1"/>
  <c r="K18" i="14" s="1"/>
  <c r="I22" i="14"/>
  <c r="J22" i="14" s="1"/>
  <c r="K22" i="14" s="1"/>
  <c r="I17" i="14"/>
  <c r="J17" i="14" s="1"/>
  <c r="K17" i="14" s="1"/>
  <c r="I21" i="14"/>
  <c r="J21" i="14" s="1"/>
  <c r="K21" i="14" s="1"/>
  <c r="I28" i="14"/>
  <c r="J28" i="14" s="1"/>
  <c r="K28" i="14" s="1"/>
  <c r="I33" i="14"/>
  <c r="J33" i="14" s="1"/>
  <c r="K33" i="14" s="1"/>
  <c r="I39" i="14"/>
  <c r="J39" i="14" s="1"/>
  <c r="K39" i="14" s="1"/>
  <c r="I34" i="14"/>
  <c r="J34" i="14" s="1"/>
  <c r="K34" i="14" s="1"/>
  <c r="J12" i="14"/>
  <c r="K12" i="14" s="1"/>
  <c r="H15" i="14"/>
  <c r="I38" i="14"/>
  <c r="J38" i="14" s="1"/>
  <c r="K38" i="14" s="1"/>
  <c r="I26" i="14"/>
  <c r="J26" i="14" s="1"/>
  <c r="K26" i="14" s="1"/>
  <c r="I35" i="14"/>
  <c r="J35" i="14" s="1"/>
  <c r="K35" i="14" s="1"/>
  <c r="I37" i="14"/>
  <c r="J37" i="14" s="1"/>
  <c r="K37" i="14" s="1"/>
  <c r="H40" i="14" l="1"/>
  <c r="J46" i="2"/>
  <c r="J51" i="2"/>
  <c r="I46" i="2"/>
  <c r="I51" i="2"/>
  <c r="Q46" i="2"/>
  <c r="Q56" i="2"/>
  <c r="W39" i="2"/>
  <c r="W55" i="2" s="1"/>
  <c r="K55" i="2"/>
  <c r="U46" i="2"/>
  <c r="T14" i="6" s="1"/>
  <c r="U51" i="2"/>
  <c r="W37" i="2"/>
  <c r="W53" i="2" s="1"/>
  <c r="L46" i="2"/>
  <c r="L50" i="2"/>
  <c r="W36" i="2"/>
  <c r="W52" i="2" s="1"/>
  <c r="M52" i="2"/>
  <c r="V46" i="2"/>
  <c r="U14" i="6" s="1"/>
  <c r="K46" i="2"/>
  <c r="S46" i="2"/>
  <c r="R14" i="6" s="1"/>
  <c r="R17" i="6" s="1"/>
  <c r="R37" i="6" s="1"/>
  <c r="Y46" i="2"/>
  <c r="W42" i="2"/>
  <c r="W58" i="2" s="1"/>
  <c r="F46" i="2"/>
  <c r="F48" i="2" s="1"/>
  <c r="O46" i="2"/>
  <c r="R46" i="2"/>
  <c r="Q14" i="6" s="1"/>
  <c r="Q17" i="6" s="1"/>
  <c r="Q37" i="6" s="1"/>
  <c r="W41" i="2"/>
  <c r="W57" i="2" s="1"/>
  <c r="G46" i="2"/>
  <c r="G48" i="2" s="1"/>
  <c r="W45" i="2"/>
  <c r="W61" i="2" s="1"/>
  <c r="M46" i="2"/>
  <c r="X46" i="2"/>
  <c r="T46" i="2"/>
  <c r="W44" i="2"/>
  <c r="W60" i="2" s="1"/>
  <c r="W43" i="2"/>
  <c r="W59" i="2" s="1"/>
  <c r="W35" i="2"/>
  <c r="W51" i="2" s="1"/>
  <c r="W38" i="2"/>
  <c r="W54" i="2" s="1"/>
  <c r="P46" i="2"/>
  <c r="H46" i="2"/>
  <c r="E46" i="2"/>
  <c r="W34" i="2"/>
  <c r="W50" i="2" s="1"/>
  <c r="W40" i="2"/>
  <c r="W56" i="2" s="1"/>
  <c r="N46" i="2"/>
  <c r="H9" i="14"/>
  <c r="I15" i="14"/>
  <c r="I40" i="14" s="1"/>
  <c r="I9" i="14" s="1"/>
  <c r="H48" i="2" l="1"/>
  <c r="G14" i="6"/>
  <c r="P48" i="2"/>
  <c r="O14" i="6"/>
  <c r="O17" i="6" s="1"/>
  <c r="O37" i="6" s="1"/>
  <c r="Q48" i="2"/>
  <c r="P14" i="6"/>
  <c r="P17" i="6" s="1"/>
  <c r="P37" i="6" s="1"/>
  <c r="L48" i="2"/>
  <c r="K14" i="6"/>
  <c r="N48" i="2"/>
  <c r="M14" i="6"/>
  <c r="M17" i="6" s="1"/>
  <c r="M37" i="6" s="1"/>
  <c r="M48" i="2"/>
  <c r="L14" i="6"/>
  <c r="E48" i="2"/>
  <c r="D14" i="6"/>
  <c r="O48" i="2"/>
  <c r="N14" i="6"/>
  <c r="N17" i="6" s="1"/>
  <c r="N37" i="6" s="1"/>
  <c r="I48" i="2"/>
  <c r="H14" i="6"/>
  <c r="T48" i="2"/>
  <c r="S14" i="6"/>
  <c r="K48" i="2"/>
  <c r="J14" i="6"/>
  <c r="J48" i="2"/>
  <c r="I14" i="6"/>
  <c r="W46" i="2"/>
  <c r="J15" i="14"/>
  <c r="K15" i="14" l="1"/>
  <c r="K40" i="14" s="1"/>
  <c r="J40" i="14"/>
  <c r="J9" i="14" l="1"/>
  <c r="K9" i="14"/>
  <c r="X52" i="5" l="1"/>
  <c r="X51" i="5" l="1"/>
  <c r="X54" i="5" l="1"/>
  <c r="X53" i="5"/>
  <c r="H57" i="5" l="1"/>
  <c r="H58" i="5" s="1"/>
  <c r="E23" i="5" l="1"/>
  <c r="E25" i="6" s="1"/>
  <c r="F23" i="5"/>
  <c r="F25" i="6" s="1"/>
  <c r="G23" i="5"/>
  <c r="G25" i="6" s="1"/>
  <c r="H23" i="5"/>
  <c r="H25" i="6" s="1"/>
  <c r="I23" i="5"/>
  <c r="I25" i="6" s="1"/>
  <c r="J23" i="5"/>
  <c r="J25" i="6" s="1"/>
  <c r="V23" i="5" l="1"/>
  <c r="I56" i="5" l="1"/>
  <c r="J56" i="5"/>
  <c r="I57" i="5" l="1"/>
  <c r="I58" i="5" s="1"/>
  <c r="J57" i="5"/>
  <c r="J58" i="5" s="1"/>
  <c r="P56" i="5" l="1"/>
  <c r="P57" i="5" l="1"/>
  <c r="P58" i="5" s="1"/>
  <c r="Q56" i="5"/>
  <c r="Q57" i="5" l="1"/>
  <c r="Q58" i="5" s="1"/>
  <c r="Y47" i="2" l="1"/>
  <c r="Y48" i="2" s="1"/>
  <c r="F66" i="2" l="1"/>
  <c r="X66" i="2"/>
  <c r="Y66" i="2"/>
  <c r="R56" i="5"/>
  <c r="X45" i="5"/>
  <c r="X50" i="5"/>
  <c r="X49" i="5"/>
  <c r="X48" i="5"/>
  <c r="X47" i="5"/>
  <c r="R57" i="5" l="1"/>
  <c r="R58" i="5" s="1"/>
  <c r="X46" i="5"/>
  <c r="B21" i="5"/>
  <c r="B20" i="5"/>
  <c r="B19" i="5"/>
  <c r="C70" i="2"/>
  <c r="C69" i="2"/>
  <c r="C68" i="2"/>
  <c r="C67" i="2"/>
  <c r="F64" i="2"/>
  <c r="G64" i="2"/>
  <c r="H64" i="2"/>
  <c r="I64" i="2"/>
  <c r="J64" i="2"/>
  <c r="K64" i="2"/>
  <c r="P12" i="5"/>
  <c r="Q12" i="5"/>
  <c r="R12" i="5"/>
  <c r="E64" i="2"/>
  <c r="L67" i="2" l="1"/>
  <c r="N67" i="2"/>
  <c r="E67" i="2"/>
  <c r="F67" i="2"/>
  <c r="Y67" i="2"/>
  <c r="R67" i="2"/>
  <c r="G67" i="2"/>
  <c r="T67" i="2"/>
  <c r="M67" i="2"/>
  <c r="W67" i="2"/>
  <c r="O67" i="2"/>
  <c r="X67" i="2"/>
  <c r="P67" i="2"/>
  <c r="Q67" i="2"/>
  <c r="S67" i="2"/>
  <c r="H67" i="2"/>
  <c r="I67" i="2"/>
  <c r="U67" i="2"/>
  <c r="J67" i="2"/>
  <c r="K67" i="2"/>
  <c r="V67" i="2"/>
  <c r="P69" i="2"/>
  <c r="G69" i="2"/>
  <c r="T69" i="2"/>
  <c r="W69" i="2"/>
  <c r="U69" i="2"/>
  <c r="V69" i="2"/>
  <c r="Y69" i="2"/>
  <c r="Q69" i="2"/>
  <c r="R69" i="2"/>
  <c r="S69" i="2"/>
  <c r="H69" i="2"/>
  <c r="I69" i="2"/>
  <c r="X69" i="2"/>
  <c r="J69" i="2"/>
  <c r="K69" i="2"/>
  <c r="E69" i="2"/>
  <c r="L69" i="2"/>
  <c r="F69" i="2"/>
  <c r="M69" i="2"/>
  <c r="N69" i="2"/>
  <c r="O69" i="2"/>
  <c r="H68" i="2"/>
  <c r="T68" i="2"/>
  <c r="V68" i="2"/>
  <c r="L68" i="2"/>
  <c r="M68" i="2"/>
  <c r="E68" i="2"/>
  <c r="Y68" i="2"/>
  <c r="O68" i="2"/>
  <c r="P68" i="2"/>
  <c r="I68" i="2"/>
  <c r="U68" i="2"/>
  <c r="J68" i="2"/>
  <c r="K68" i="2"/>
  <c r="W68" i="2"/>
  <c r="X68" i="2"/>
  <c r="N68" i="2"/>
  <c r="F68" i="2"/>
  <c r="S68" i="2"/>
  <c r="G68" i="2"/>
  <c r="Q68" i="2"/>
  <c r="R68" i="2"/>
  <c r="L70" i="2"/>
  <c r="N70" i="2"/>
  <c r="O70" i="2"/>
  <c r="G70" i="2"/>
  <c r="Y70" i="2"/>
  <c r="H70" i="2"/>
  <c r="M70" i="2"/>
  <c r="P70" i="2"/>
  <c r="Q70" i="2"/>
  <c r="W70" i="2"/>
  <c r="R70" i="2"/>
  <c r="X70" i="2"/>
  <c r="S70" i="2"/>
  <c r="T70" i="2"/>
  <c r="I70" i="2"/>
  <c r="J70" i="2"/>
  <c r="F70" i="2"/>
  <c r="K70" i="2"/>
  <c r="V70" i="2"/>
  <c r="E70" i="2"/>
  <c r="U70" i="2"/>
  <c r="J12" i="5"/>
  <c r="J12" i="6"/>
  <c r="H12" i="5"/>
  <c r="H12" i="6"/>
  <c r="F12" i="5"/>
  <c r="H40" i="5" s="1"/>
  <c r="F12" i="6"/>
  <c r="E12" i="5"/>
  <c r="G40" i="5" s="1"/>
  <c r="E12" i="6"/>
  <c r="D12" i="5"/>
  <c r="F40" i="5" s="1"/>
  <c r="D12" i="6"/>
  <c r="I12" i="5"/>
  <c r="I12" i="6"/>
  <c r="G12" i="5"/>
  <c r="I40" i="5" s="1"/>
  <c r="G12" i="6"/>
  <c r="U78" i="2" l="1"/>
  <c r="T19" i="6" s="1"/>
  <c r="T28" i="6" s="1"/>
  <c r="Q78" i="2"/>
  <c r="P19" i="6" s="1"/>
  <c r="P28" i="6" s="1"/>
  <c r="P29" i="6" s="1"/>
  <c r="P36" i="6" s="1"/>
  <c r="P38" i="6" s="1"/>
  <c r="R78" i="2"/>
  <c r="Q19" i="6" s="1"/>
  <c r="Q28" i="6" s="1"/>
  <c r="Q29" i="6" s="1"/>
  <c r="Q36" i="6" s="1"/>
  <c r="Q38" i="6" s="1"/>
  <c r="M78" i="2"/>
  <c r="L19" i="6" s="1"/>
  <c r="L28" i="6" s="1"/>
  <c r="K78" i="2"/>
  <c r="J19" i="6" s="1"/>
  <c r="O78" i="2"/>
  <c r="N19" i="6" s="1"/>
  <c r="N28" i="6" s="1"/>
  <c r="N29" i="6" s="1"/>
  <c r="N36" i="6" s="1"/>
  <c r="N38" i="6" s="1"/>
  <c r="L78" i="2"/>
  <c r="K19" i="6" s="1"/>
  <c r="K28" i="6" s="1"/>
  <c r="V78" i="2"/>
  <c r="U19" i="6" s="1"/>
  <c r="U28" i="6" s="1"/>
  <c r="Y78" i="2"/>
  <c r="P78" i="2"/>
  <c r="O19" i="6" s="1"/>
  <c r="O28" i="6" s="1"/>
  <c r="O29" i="6" s="1"/>
  <c r="O36" i="6" s="1"/>
  <c r="O38" i="6" s="1"/>
  <c r="N78" i="2"/>
  <c r="M19" i="6" s="1"/>
  <c r="M28" i="6" s="1"/>
  <c r="M29" i="6" s="1"/>
  <c r="M36" i="6" s="1"/>
  <c r="M38" i="6" s="1"/>
  <c r="T78" i="2"/>
  <c r="S19" i="6" s="1"/>
  <c r="S28" i="6" s="1"/>
  <c r="W78" i="2"/>
  <c r="X78" i="2"/>
  <c r="S78" i="2"/>
  <c r="R19" i="6" s="1"/>
  <c r="R28" i="6" s="1"/>
  <c r="R29" i="6" s="1"/>
  <c r="R36" i="6" s="1"/>
  <c r="R38" i="6" s="1"/>
  <c r="D20" i="6"/>
  <c r="V17" i="5"/>
  <c r="V18" i="5"/>
  <c r="V22" i="5"/>
  <c r="D16" i="5"/>
  <c r="E16" i="5"/>
  <c r="E22" i="6" s="1"/>
  <c r="F16" i="5"/>
  <c r="F22" i="6" s="1"/>
  <c r="G16" i="5"/>
  <c r="G22" i="6" s="1"/>
  <c r="H16" i="5"/>
  <c r="H22" i="6" s="1"/>
  <c r="I16" i="5"/>
  <c r="I22" i="6" s="1"/>
  <c r="J16" i="5"/>
  <c r="J22" i="6" s="1"/>
  <c r="D24" i="6"/>
  <c r="C7" i="6"/>
  <c r="C8" i="6"/>
  <c r="C9" i="6"/>
  <c r="C6" i="6"/>
  <c r="C7" i="5"/>
  <c r="C8" i="5"/>
  <c r="C9" i="5"/>
  <c r="C6" i="5"/>
  <c r="C7" i="2"/>
  <c r="C8" i="2"/>
  <c r="C9" i="2"/>
  <c r="C6" i="2"/>
  <c r="D16" i="6"/>
  <c r="D17" i="6" s="1"/>
  <c r="D37" i="6" s="1"/>
  <c r="M14" i="14"/>
  <c r="M15" i="14"/>
  <c r="M16" i="14"/>
  <c r="M17" i="14"/>
  <c r="M18" i="14"/>
  <c r="M19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C9" i="14"/>
  <c r="C8" i="14"/>
  <c r="C7" i="14"/>
  <c r="C6" i="14"/>
  <c r="E16" i="6"/>
  <c r="F16" i="6"/>
  <c r="G16" i="6"/>
  <c r="G17" i="6" s="1"/>
  <c r="G37" i="6" s="1"/>
  <c r="H16" i="6"/>
  <c r="H17" i="6" s="1"/>
  <c r="H37" i="6" s="1"/>
  <c r="I16" i="6"/>
  <c r="I17" i="6" s="1"/>
  <c r="I37" i="6" s="1"/>
  <c r="J16" i="6"/>
  <c r="J17" i="6" s="1"/>
  <c r="J37" i="6" s="1"/>
  <c r="V32" i="5"/>
  <c r="D21" i="6"/>
  <c r="W33" i="6"/>
  <c r="X33" i="6"/>
  <c r="D26" i="6"/>
  <c r="V31" i="6"/>
  <c r="B33" i="6"/>
  <c r="B27" i="6"/>
  <c r="B26" i="6"/>
  <c r="B25" i="6"/>
  <c r="B24" i="6"/>
  <c r="B23" i="6"/>
  <c r="B21" i="6"/>
  <c r="B22" i="6"/>
  <c r="B20" i="6"/>
  <c r="B16" i="6"/>
  <c r="V35" i="5"/>
  <c r="V26" i="5"/>
  <c r="V24" i="5"/>
  <c r="V25" i="5"/>
  <c r="V27" i="5"/>
  <c r="D22" i="6" l="1"/>
  <c r="D34" i="5"/>
  <c r="V31" i="5"/>
  <c r="W25" i="6"/>
  <c r="V14" i="5"/>
  <c r="F16" i="13"/>
  <c r="C16" i="13"/>
  <c r="D16" i="13"/>
  <c r="E16" i="13"/>
  <c r="E19" i="5"/>
  <c r="X32" i="6"/>
  <c r="X34" i="6" s="1"/>
  <c r="W32" i="6"/>
  <c r="W34" i="6" s="1"/>
  <c r="W22" i="6"/>
  <c r="D25" i="6"/>
  <c r="V16" i="5"/>
  <c r="W24" i="6"/>
  <c r="X24" i="6"/>
  <c r="V24" i="6"/>
  <c r="V33" i="6"/>
  <c r="E34" i="5" l="1"/>
  <c r="E36" i="5" s="1"/>
  <c r="E23" i="6"/>
  <c r="X22" i="6"/>
  <c r="V20" i="6"/>
  <c r="V15" i="5"/>
  <c r="V22" i="6"/>
  <c r="X16" i="6"/>
  <c r="D27" i="6"/>
  <c r="X25" i="6"/>
  <c r="D23" i="6"/>
  <c r="F19" i="5"/>
  <c r="V25" i="6"/>
  <c r="X34" i="5" l="1"/>
  <c r="X20" i="6"/>
  <c r="F34" i="5"/>
  <c r="F36" i="5" s="1"/>
  <c r="F23" i="6"/>
  <c r="W20" i="6"/>
  <c r="V21" i="6"/>
  <c r="W14" i="6"/>
  <c r="E14" i="6"/>
  <c r="E17" i="6" s="1"/>
  <c r="E37" i="6" s="1"/>
  <c r="F14" i="6"/>
  <c r="F17" i="6" s="1"/>
  <c r="F37" i="6" s="1"/>
  <c r="X21" i="6" l="1"/>
  <c r="W21" i="6"/>
  <c r="X14" i="6"/>
  <c r="X17" i="6" s="1"/>
  <c r="X37" i="6" s="1"/>
  <c r="D36" i="5"/>
  <c r="G19" i="5"/>
  <c r="V14" i="6"/>
  <c r="G34" i="5" l="1"/>
  <c r="G36" i="5" s="1"/>
  <c r="G23" i="6"/>
  <c r="V28" i="5"/>
  <c r="V32" i="6"/>
  <c r="V34" i="6" s="1"/>
  <c r="H19" i="5"/>
  <c r="I19" i="5"/>
  <c r="X26" i="6" l="1"/>
  <c r="H34" i="5"/>
  <c r="H36" i="5" s="1"/>
  <c r="H23" i="6"/>
  <c r="I34" i="5"/>
  <c r="I36" i="5" s="1"/>
  <c r="I23" i="6"/>
  <c r="V26" i="6"/>
  <c r="W26" i="6"/>
  <c r="J19" i="5"/>
  <c r="J34" i="5" l="1"/>
  <c r="J36" i="5" s="1"/>
  <c r="J23" i="6"/>
  <c r="J28" i="6" s="1"/>
  <c r="J29" i="6" s="1"/>
  <c r="J36" i="6" s="1"/>
  <c r="J38" i="6" s="1"/>
  <c r="E78" i="2"/>
  <c r="D19" i="6" s="1"/>
  <c r="D28" i="6" s="1"/>
  <c r="D29" i="6" s="1"/>
  <c r="D36" i="6" s="1"/>
  <c r="D38" i="6" s="1"/>
  <c r="G78" i="2"/>
  <c r="F19" i="6" s="1"/>
  <c r="F28" i="6" s="1"/>
  <c r="F29" i="6" s="1"/>
  <c r="F36" i="6" s="1"/>
  <c r="F38" i="6" s="1"/>
  <c r="I78" i="2"/>
  <c r="H19" i="6" s="1"/>
  <c r="H28" i="6" s="1"/>
  <c r="H29" i="6" s="1"/>
  <c r="H36" i="6" s="1"/>
  <c r="H38" i="6" s="1"/>
  <c r="F78" i="2"/>
  <c r="E19" i="6" s="1"/>
  <c r="E28" i="6" s="1"/>
  <c r="E29" i="6" s="1"/>
  <c r="E36" i="6" s="1"/>
  <c r="E38" i="6" s="1"/>
  <c r="H78" i="2"/>
  <c r="G19" i="6" s="1"/>
  <c r="G28" i="6" s="1"/>
  <c r="G29" i="6" s="1"/>
  <c r="G36" i="6" s="1"/>
  <c r="G38" i="6" s="1"/>
  <c r="J78" i="2"/>
  <c r="I19" i="6" s="1"/>
  <c r="I28" i="6" s="1"/>
  <c r="I29" i="6" s="1"/>
  <c r="I36" i="6" s="1"/>
  <c r="I38" i="6" s="1"/>
  <c r="W19" i="6"/>
  <c r="X19" i="6"/>
  <c r="V19" i="6" l="1"/>
  <c r="U56" i="5" l="1"/>
  <c r="T56" i="5"/>
  <c r="V56" i="5"/>
  <c r="T57" i="5" l="1"/>
  <c r="T58" i="5" s="1"/>
  <c r="U57" i="5"/>
  <c r="U58" i="5" s="1"/>
  <c r="X43" i="5"/>
  <c r="X56" i="5" s="1"/>
  <c r="V57" i="5"/>
  <c r="V58" i="5" s="1"/>
  <c r="X44" i="5" l="1"/>
  <c r="V20" i="5"/>
  <c r="Z57" i="5" l="1"/>
  <c r="Z56" i="5"/>
  <c r="X57" i="5"/>
  <c r="X58" i="5" s="1"/>
  <c r="W23" i="6"/>
  <c r="Z58" i="5" l="1"/>
  <c r="V21" i="5"/>
  <c r="K16" i="6" l="1"/>
  <c r="K17" i="6" s="1"/>
  <c r="X23" i="6"/>
  <c r="V19" i="5"/>
  <c r="R47" i="2"/>
  <c r="R48" i="2" s="1"/>
  <c r="C12" i="13"/>
  <c r="K37" i="6" l="1"/>
  <c r="K29" i="6"/>
  <c r="K36" i="6" s="1"/>
  <c r="K38" i="6" s="1"/>
  <c r="S47" i="2"/>
  <c r="S48" i="2" s="1"/>
  <c r="V23" i="6"/>
  <c r="D12" i="13"/>
  <c r="D40" i="13"/>
  <c r="L16" i="6"/>
  <c r="L17" i="6" s="1"/>
  <c r="L37" i="6" l="1"/>
  <c r="L29" i="6"/>
  <c r="L36" i="6" s="1"/>
  <c r="S16" i="6"/>
  <c r="S17" i="6" s="1"/>
  <c r="U47" i="2"/>
  <c r="U48" i="2" s="1"/>
  <c r="E40" i="13"/>
  <c r="E12" i="13"/>
  <c r="S37" i="6" l="1"/>
  <c r="S29" i="6"/>
  <c r="S36" i="6" s="1"/>
  <c r="L38" i="6"/>
  <c r="T16" i="6"/>
  <c r="T17" i="6" s="1"/>
  <c r="F40" i="13"/>
  <c r="F12" i="13"/>
  <c r="X47" i="2"/>
  <c r="X48" i="2" s="1"/>
  <c r="V47" i="2"/>
  <c r="V48" i="2" s="1"/>
  <c r="T37" i="6" l="1"/>
  <c r="T29" i="6"/>
  <c r="T36" i="6" s="1"/>
  <c r="S38" i="6"/>
  <c r="U16" i="6"/>
  <c r="U17" i="6" s="1"/>
  <c r="W16" i="6"/>
  <c r="W17" i="6" s="1"/>
  <c r="W37" i="6" s="1"/>
  <c r="W47" i="2"/>
  <c r="T38" i="6" l="1"/>
  <c r="U37" i="6"/>
  <c r="U29" i="6"/>
  <c r="U36" i="6" s="1"/>
  <c r="V16" i="6"/>
  <c r="V17" i="6" s="1"/>
  <c r="V37" i="6" s="1"/>
  <c r="W48" i="2"/>
  <c r="U38" i="6" l="1"/>
  <c r="V30" i="5"/>
  <c r="X36" i="5" l="1"/>
  <c r="V33" i="5"/>
  <c r="Z34" i="5" l="1"/>
  <c r="Z36" i="5" s="1"/>
  <c r="W27" i="6"/>
  <c r="W28" i="6" s="1"/>
  <c r="W29" i="6" s="1"/>
  <c r="W36" i="6" s="1"/>
  <c r="W38" i="6" s="1"/>
  <c r="V29" i="5"/>
  <c r="X27" i="6" l="1"/>
  <c r="X28" i="6" s="1"/>
  <c r="X29" i="6" s="1"/>
  <c r="X36" i="6" s="1"/>
  <c r="X38" i="6" s="1"/>
  <c r="V34" i="5"/>
  <c r="V36" i="5" s="1"/>
  <c r="V27" i="6"/>
  <c r="V28" i="6" s="1"/>
  <c r="V29" i="6" s="1"/>
  <c r="V36" i="6" s="1"/>
  <c r="V3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Eniko M</author>
  </authors>
  <commentList>
    <comment ref="Y2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Eniko M:</t>
        </r>
        <r>
          <rPr>
            <sz val="9"/>
            <color indexed="81"/>
            <rFont val="Tahoma"/>
            <family val="2"/>
          </rPr>
          <t xml:space="preserve">
grad de ocupare de 26,9%</t>
        </r>
      </text>
    </comment>
    <comment ref="B4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Eniko M:</t>
        </r>
        <r>
          <rPr>
            <sz val="9"/>
            <color indexed="81"/>
            <rFont val="Tahoma"/>
            <family val="2"/>
          </rPr>
          <t xml:space="preserve">
conturile 7412 + 7584</t>
        </r>
      </text>
    </comment>
    <comment ref="Q47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Eniko M:</t>
        </r>
        <r>
          <rPr>
            <sz val="9"/>
            <color indexed="81"/>
            <rFont val="Tahoma"/>
            <family val="2"/>
          </rPr>
          <t xml:space="preserve">
recunoasterea venitului aferent subventiei</t>
        </r>
      </text>
    </comment>
    <comment ref="R4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Eniko M:</t>
        </r>
        <r>
          <rPr>
            <sz val="9"/>
            <color indexed="81"/>
            <rFont val="Tahoma"/>
            <family val="2"/>
          </rPr>
          <t xml:space="preserve">
amortizarea lunara si restul cheltuielilor lunare din GRANT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Eniko M</author>
  </authors>
  <commentList>
    <comment ref="B1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Eniko M:</t>
        </r>
        <r>
          <rPr>
            <sz val="9"/>
            <color indexed="81"/>
            <rFont val="Tahoma"/>
            <family val="2"/>
          </rPr>
          <t xml:space="preserve">
decoarțiuni, consumabile de curatenie, etc fixe
</t>
        </r>
      </text>
    </comment>
    <comment ref="B1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Eniko M:</t>
        </r>
        <r>
          <rPr>
            <sz val="9"/>
            <color indexed="81"/>
            <rFont val="Tahoma"/>
            <family val="2"/>
          </rPr>
          <t xml:space="preserve">
12
% din cheltuielile de exploatare
</t>
        </r>
      </text>
    </comment>
    <comment ref="B2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Eniko M:</t>
        </r>
        <r>
          <rPr>
            <sz val="9"/>
            <color indexed="81"/>
            <rFont val="Tahoma"/>
            <family val="2"/>
          </rPr>
          <t xml:space="preserve">
Transport si servicii de design interior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Eniko M</author>
  </authors>
  <commentList>
    <comment ref="G3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Eniko M:</t>
        </r>
        <r>
          <rPr>
            <sz val="9"/>
            <color indexed="81"/>
            <rFont val="Tahoma"/>
            <family val="2"/>
          </rPr>
          <t xml:space="preserve">
cheltuieli cu POS = 0,9% din C.A
</t>
        </r>
      </text>
    </comment>
  </commentList>
</comments>
</file>

<file path=xl/sharedStrings.xml><?xml version="1.0" encoding="utf-8"?>
<sst xmlns="http://schemas.openxmlformats.org/spreadsheetml/2006/main" count="440" uniqueCount="236">
  <si>
    <t>U.M. (buc;mp;kg;etc.)</t>
  </si>
  <si>
    <t>Preț unitar (fără TVA)</t>
  </si>
  <si>
    <t>Date de vânzări</t>
  </si>
  <si>
    <t>Cheltuieli variabile pe unitate de produs/serviciu</t>
  </si>
  <si>
    <t>TOTAL ch. variabile/U.P.</t>
  </si>
  <si>
    <r>
      <t xml:space="preserve">Produse </t>
    </r>
    <r>
      <rPr>
        <b/>
        <sz val="11"/>
        <color theme="1"/>
        <rFont val="Calibri"/>
        <family val="2"/>
      </rPr>
      <t>│ Servicii</t>
    </r>
  </si>
  <si>
    <t>Categoria</t>
  </si>
  <si>
    <t>Pret</t>
  </si>
  <si>
    <t>U.M.</t>
  </si>
  <si>
    <t>Anul I.</t>
  </si>
  <si>
    <t>Total An I.</t>
  </si>
  <si>
    <t>Total An II.</t>
  </si>
  <si>
    <t>Total An III.</t>
  </si>
  <si>
    <t>Vânzări fizice previzionate</t>
  </si>
  <si>
    <t>Vânzări valorice previzionate</t>
  </si>
  <si>
    <t>lei</t>
  </si>
  <si>
    <t>Venituri producție proprie – total</t>
  </si>
  <si>
    <t>Total venituri din exploatare</t>
  </si>
  <si>
    <t>Ch. variabile previzionate (Produse │ Servicii)</t>
  </si>
  <si>
    <t>Ch.V. unitar</t>
  </si>
  <si>
    <t>Ch. variabile – total</t>
  </si>
  <si>
    <t>-</t>
  </si>
  <si>
    <t>Funcție</t>
  </si>
  <si>
    <t>Salariul net/lună</t>
  </si>
  <si>
    <t>Ch. personale previzionate</t>
  </si>
  <si>
    <t>Net</t>
  </si>
  <si>
    <t>Rata de creștere a salariilor</t>
  </si>
  <si>
    <t>Cheltuieli personale net</t>
  </si>
  <si>
    <t>Cheltuieli cu asigurarile si protectia sociala</t>
  </si>
  <si>
    <t>Cheltuieli personale - total</t>
  </si>
  <si>
    <t>Cheltuieli fixe previzionate</t>
  </si>
  <si>
    <t>Cheltuieli cu materiile prime si cu materialele consumabile</t>
  </si>
  <si>
    <t>Alte cheltuieli materiale</t>
  </si>
  <si>
    <t>Cheltuieli legate de sediu</t>
  </si>
  <si>
    <t xml:space="preserve">   Cheltuieli cu energia si apa</t>
  </si>
  <si>
    <t xml:space="preserve">   Chirie</t>
  </si>
  <si>
    <t>Cheltuieli de marketing</t>
  </si>
  <si>
    <t>Cheltuieli privind prestățiile externe</t>
  </si>
  <si>
    <t xml:space="preserve">   Cheltuieli ICT</t>
  </si>
  <si>
    <t xml:space="preserve">   Cheltuieli de contablilitate</t>
  </si>
  <si>
    <t xml:space="preserve">   Alte ch. privind prestățiile externe</t>
  </si>
  <si>
    <t>Cheltuieli cu amortizăriile</t>
  </si>
  <si>
    <t>Alte cheltuieli de exploatare</t>
  </si>
  <si>
    <t xml:space="preserve">   Cheltuieli neprevăzute (5%)</t>
  </si>
  <si>
    <t>Cheltuieli fixe – total</t>
  </si>
  <si>
    <t>Cheltuieli de exploatare fixe – total</t>
  </si>
  <si>
    <t xml:space="preserve">   Cheltuieli bancare</t>
  </si>
  <si>
    <t>Cheltuieli privind dobânziile</t>
  </si>
  <si>
    <t>Venituri din exploatare</t>
  </si>
  <si>
    <t>Cifra de afaceri</t>
  </si>
  <si>
    <t>Venituri din exploatare - total</t>
  </si>
  <si>
    <t>Cheltuieli din exploatare</t>
  </si>
  <si>
    <t>Cheltuieli variabile</t>
  </si>
  <si>
    <t>Cheltuieli din exploatare - total</t>
  </si>
  <si>
    <t>REZULTATUL din exploatare - total</t>
  </si>
  <si>
    <t>Venituri finaciare</t>
  </si>
  <si>
    <t>Cheltuieli bancare</t>
  </si>
  <si>
    <t>Rezultatul financiar</t>
  </si>
  <si>
    <t>REZULTATUL financiar - total</t>
  </si>
  <si>
    <t>REZULTATUL BRUT</t>
  </si>
  <si>
    <t>REZULTAT</t>
  </si>
  <si>
    <t>Impozit pe venit</t>
  </si>
  <si>
    <t>REZULTATUL NET AL EXERCIȚIUL FINANCIAR</t>
  </si>
  <si>
    <t>%</t>
  </si>
  <si>
    <t>Structura vânzăriilor previzionate</t>
  </si>
  <si>
    <t>Instrucțiuni de completare a bugetului</t>
  </si>
  <si>
    <t>Sheet</t>
  </si>
  <si>
    <t>Funcția</t>
  </si>
  <si>
    <t>Date</t>
  </si>
  <si>
    <t>Instrucțiune</t>
  </si>
  <si>
    <t>Centralizator</t>
  </si>
  <si>
    <t xml:space="preserve">Centralizează datele bugetare. </t>
  </si>
  <si>
    <t>Se completează numai datele de identificare.</t>
  </si>
  <si>
    <t>Buget</t>
  </si>
  <si>
    <t>Bugetul detaliat al planului de afaceri.</t>
  </si>
  <si>
    <t>Coloana A, Nr.</t>
  </si>
  <si>
    <t>Se completează de la 1 până la finalul tabelului.</t>
  </si>
  <si>
    <t>Coloana B, Categoria de cheltuieli</t>
  </si>
  <si>
    <t>Se va alege din listă.</t>
  </si>
  <si>
    <t>Coloana C, Descrierea cheltuielilor</t>
  </si>
  <si>
    <t>Descrierea detaliată a produsului / serviciului achiziționat.</t>
  </si>
  <si>
    <t>Coloana D, U.M.</t>
  </si>
  <si>
    <t>Unitatea de măsură.</t>
  </si>
  <si>
    <t>Coloana E, Cantitate</t>
  </si>
  <si>
    <t>Se completează numai cu numere.</t>
  </si>
  <si>
    <t>Coloana F, Preț unitar fără TVA</t>
  </si>
  <si>
    <t>Se completează prețul unitar în lei, fără TVA.</t>
  </si>
  <si>
    <t>Coloana G, Procent valoare TVA</t>
  </si>
  <si>
    <t>Coloana K, Nerambursabil</t>
  </si>
  <si>
    <t xml:space="preserve">Numele aplicantului: </t>
  </si>
  <si>
    <t>Adresa:</t>
  </si>
  <si>
    <t xml:space="preserve">Telefon: </t>
  </si>
  <si>
    <t xml:space="preserve">E-mail: </t>
  </si>
  <si>
    <t>Categoria de cheltuieli</t>
  </si>
  <si>
    <t>Valoare lei, 
fără TVA</t>
  </si>
  <si>
    <t>Valoare lei, 
TVA</t>
  </si>
  <si>
    <t>1. Cheltuieli cu salariile personalului nou angajat</t>
  </si>
  <si>
    <t>1.1. Cheltuieli salariale</t>
  </si>
  <si>
    <t>1.2 Onorarii/ venituri asimilate salariilor pentru experți proprii/ cooptați</t>
  </si>
  <si>
    <t>1.3. Contribuţii sociale aferente cheltuielilor salariale şi cheltuielilor asimilate acestora (contribuţii angajaţi şi angajatori)</t>
  </si>
  <si>
    <t>2. Cheltuieli cu deplasarea personalului întreprinderilor sprijinite</t>
  </si>
  <si>
    <t>2.1 Cheltuieli pentru cazare</t>
  </si>
  <si>
    <t>2.2 Cheltuieli cu diurna personalului propriu</t>
  </si>
  <si>
    <t>2.3 Cheltuieli pentru transportul persoanelor</t>
  </si>
  <si>
    <t>2.4 Taxe şi asigurări de călătorie și asigurări medicale aferente deplasării</t>
  </si>
  <si>
    <t>3. Cheltuieli aferente diverselor achiziţii de servicii specializate, pentru care beneficiarul ajutorului de minimis nu are expertiza necesară</t>
  </si>
  <si>
    <t>4. Cheltuieli cu achiziția de active fixe corporale (altele decât terenuri și imobile), obiecte de inventar, materii prime și materiale, inclusiv materiale consumabile, alte cheltuieli pentru investiţii necesare funcţionării întreprinderilor</t>
  </si>
  <si>
    <t>4.1 Cheltuieli cu achiziția de active fixe corporale (altele decât terenuri și imobile), obiecte de inventar, alte cheltuieli pentru investiţii necesare funcţionării întreprinderilor</t>
  </si>
  <si>
    <t>4.2 Cheltuieli cu materii prime și materiale, inclusiv materiale consumabile (în limita de 10% din valoarea finanțării)</t>
  </si>
  <si>
    <t>5. Cheltuieli cu închirierea de sedii (inclusiv depozite), spații pentru desfășurarea diverselor activități ale întreprinderii, echipamente, vehicule, diverse bunuri</t>
  </si>
  <si>
    <t>6. Cheltuieli de leasing fără achiziție (leasing operațional) aferente funcţionării întreprinderilor (rate de leasing operațional plătite de întreprindere pentru: echipamente, vehicule, diverse bunuri mobile și imobile)</t>
  </si>
  <si>
    <t>7. Utilităţi aferente funcţionării întreprinderilor</t>
  </si>
  <si>
    <t>8. Servicii de administrare a clădirilor aferente funcţionării întreprinderilor</t>
  </si>
  <si>
    <t>9. Servicii de întreţinere şi reparare de echipamente şi mijloace de transport aferente funcţionării întreprinderilor</t>
  </si>
  <si>
    <t>10. Arhivare de documente aferente funcţionării întreprinderilor</t>
  </si>
  <si>
    <t>11. Amortizare de active aferente funcţionării întreprinderilor</t>
  </si>
  <si>
    <t>12. Cheltuieli financiare şi juridice (notariale) aferente funcţionării întreprinderilor</t>
  </si>
  <si>
    <t>13. Conectare la reţele informatice aferente funcţionării întreprinderilor</t>
  </si>
  <si>
    <t>14. Cheltuieli de informare şi publicitate aferente funcţionării întreprinderilor</t>
  </si>
  <si>
    <t>15. Alte cheltuieli aferente funcţionării întreprinderilor</t>
  </si>
  <si>
    <t>15.1. Prelucrare de date</t>
  </si>
  <si>
    <t>15.2. Întreţinere, actualizare şi dezvoltare de aplicaţii informatice</t>
  </si>
  <si>
    <t>15.3. Achiziţionare de publicaţii, cărţi, reviste de specialitate relevante pentru operaţiune, în format tipărit şi/sau electronic</t>
  </si>
  <si>
    <t>15.4. Concesiuni, brevete, licenţe, mărci comerciale, drepturi şi active similare</t>
  </si>
  <si>
    <t>TOTAL</t>
  </si>
  <si>
    <t>1. Personal</t>
  </si>
  <si>
    <t>2. Deplasări</t>
  </si>
  <si>
    <t>4. FEDR</t>
  </si>
  <si>
    <t>5. Servicii</t>
  </si>
  <si>
    <t>6. Directe</t>
  </si>
  <si>
    <t>7. Indirecte</t>
  </si>
  <si>
    <t>Nr.</t>
  </si>
  <si>
    <t>Descrierea cheltuielilor</t>
  </si>
  <si>
    <t>Cantitate</t>
  </si>
  <si>
    <t>Preț unitar fără TVA</t>
  </si>
  <si>
    <t>Procent valoare TVA</t>
  </si>
  <si>
    <t>Valoare lei, 
cu TVA</t>
  </si>
  <si>
    <t>Categorie</t>
  </si>
  <si>
    <t>Se completează cu unitatea de măsură a produsului / serviciului.</t>
  </si>
  <si>
    <t>Se completează cu costul variabil unitar în lei a produsului / serviciului.</t>
  </si>
  <si>
    <t>Prognoza veniturilor pentru 3 ani</t>
  </si>
  <si>
    <t>Prognoza cheltuielilor personale pentru 3 ani</t>
  </si>
  <si>
    <t>Se completează cu funcțiile necesare pentru funcționarea întreprinderii.</t>
  </si>
  <si>
    <t>Se completează cu rata de creștere a salariilor în anul 2 și 3.</t>
  </si>
  <si>
    <t>Prognoza cheltuielilor fixe pentru 3 ani</t>
  </si>
  <si>
    <t>Coloana P-R - Rata de creștere a cheltuielilor fixe</t>
  </si>
  <si>
    <t>Se completează cu rata de creștere a cheltuielilor fixe în anul 2 și 3.</t>
  </si>
  <si>
    <t>CPP</t>
  </si>
  <si>
    <t>Contul de profit și pierdere</t>
  </si>
  <si>
    <t>Se completează cu veniturile financiare estimate pentru 3 ani.</t>
  </si>
  <si>
    <r>
      <t xml:space="preserve">Se completează cu numele produselor / </t>
    </r>
    <r>
      <rPr>
        <sz val="11"/>
        <color theme="1"/>
        <rFont val="Calibri"/>
        <family val="2"/>
      </rPr>
      <t>serviciilor.</t>
    </r>
  </si>
  <si>
    <t>Se completează cu prețul unitar în lei (fără TVA) a produslului / serviciului.</t>
  </si>
  <si>
    <t>Datele detaliate a produselor sau serviciilor</t>
  </si>
  <si>
    <t>Se completează cu cantitățile vândute estimate a produselor/serviciilor pentru 3 ani.</t>
  </si>
  <si>
    <t>Se completează cu valoarea estimată a altor venituri, dacă firma va avea alte venituri semnificative.</t>
  </si>
  <si>
    <t>Se completează cu numărul de persoane, câți vor lucra în funcția aceea.</t>
  </si>
  <si>
    <t>Se completează cu salariul net lunar, pe care va primi angajatul în funcția aceea.</t>
  </si>
  <si>
    <t>Se completează cu cheltuielile fixe în lei a întreprinderii.</t>
  </si>
  <si>
    <t>Rândul 6-9</t>
  </si>
  <si>
    <t>Rândul 11 - Produse │ Servicii</t>
  </si>
  <si>
    <t>Rândul 13 - U.M. (buc;mp;kg;etc.)</t>
  </si>
  <si>
    <t>Rândul 14 - Preț unitar (fără TVA)</t>
  </si>
  <si>
    <t>Rândul 14-35 - Lista cheltuielilor fixe</t>
  </si>
  <si>
    <t>Rândul 30 - Venituri financiare</t>
  </si>
  <si>
    <t>Prog. Veniturilor</t>
  </si>
  <si>
    <t>Rândul 16 - TOTAL ch. variabile/U.P.</t>
  </si>
  <si>
    <t>Rândul 23-31</t>
  </si>
  <si>
    <t>Rândul 43 - Alte venituri</t>
  </si>
  <si>
    <t>Prog. ch. Fixe</t>
  </si>
  <si>
    <t>Coloana B42-B51 - Funcție</t>
  </si>
  <si>
    <t>Coloana D42-D51 - Nr. de persoane</t>
  </si>
  <si>
    <t>Coloana C42-C51 - Salariul net/lună</t>
  </si>
  <si>
    <t>Rândul S38-T38 - Rata de creștere a salariilor</t>
  </si>
  <si>
    <t>Prod.│Serv. 5.</t>
  </si>
  <si>
    <t>Prod.│Serv. 6.</t>
  </si>
  <si>
    <t>Prod.│Serv. 7.</t>
  </si>
  <si>
    <t>Prod.│Serv. 8.</t>
  </si>
  <si>
    <t>Prod.│Serv. 9.</t>
  </si>
  <si>
    <t>Obiecte de inventar 1</t>
  </si>
  <si>
    <t>Obiecte de inventar 2</t>
  </si>
  <si>
    <t>Obiecte de inventar 3</t>
  </si>
  <si>
    <t xml:space="preserve">Alte venituri </t>
  </si>
  <si>
    <t>Prod.│Serv. 1.</t>
  </si>
  <si>
    <t>Prod.│Serv. 2.</t>
  </si>
  <si>
    <t>Prod.│Serv. 3.</t>
  </si>
  <si>
    <t>Prod.│Serv. 4.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</si>
  <si>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</si>
  <si>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</si>
  <si>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</si>
  <si>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</si>
  <si>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</si>
  <si>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</si>
  <si>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</si>
  <si>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</si>
  <si>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</si>
  <si>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</si>
  <si>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</si>
  <si>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</si>
  <si>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Luna 13</t>
  </si>
  <si>
    <t>Luna 14</t>
  </si>
  <si>
    <t>Luna 15</t>
  </si>
  <si>
    <t>Luna 16</t>
  </si>
  <si>
    <t>Luna 17</t>
  </si>
  <si>
    <t>Luna 18</t>
  </si>
  <si>
    <t>Prod.│Serv. 10.</t>
  </si>
  <si>
    <t>Prod.│Serv. 11.</t>
  </si>
  <si>
    <t>Prod.│Serv. 12.</t>
  </si>
  <si>
    <t>Total per. Implementare</t>
  </si>
  <si>
    <t>Total per. Sutenabilitate</t>
  </si>
  <si>
    <t>Total An 1 dupa per sustenabilitate.</t>
  </si>
  <si>
    <t>Perioada de implementare</t>
  </si>
  <si>
    <t>Total per. impl.</t>
  </si>
  <si>
    <t>Total An I. dupa sust.</t>
  </si>
  <si>
    <t>Total per sust.</t>
  </si>
  <si>
    <t>Subventie</t>
  </si>
  <si>
    <t>Normă de muncă (ora/zi)</t>
  </si>
  <si>
    <t>Net/Contr</t>
  </si>
  <si>
    <t>Contributii</t>
  </si>
  <si>
    <t>Cheltuieli acoperite din venituri proprii</t>
  </si>
  <si>
    <t>BUGET Contract</t>
  </si>
  <si>
    <t>Cheltuieli salariale total</t>
  </si>
  <si>
    <t>Cheltuieli salariale propuse din bugetul de minimis</t>
  </si>
  <si>
    <t>Cheltuieli salariale popuse din venituri proprii</t>
  </si>
  <si>
    <t>descriere cheltuiela - ex.salariu brutar</t>
  </si>
  <si>
    <t>De minimis + cofinantare</t>
  </si>
  <si>
    <t>Detalii</t>
  </si>
  <si>
    <t>Valoare totală buget (de minimis + cofinantare)</t>
  </si>
  <si>
    <t>Valoare totală proiect (de minimis + cofinantare + venituri alocate implementării)</t>
  </si>
  <si>
    <t>Curs EUR</t>
  </si>
  <si>
    <t>Numărul salariaților (min. 6)</t>
  </si>
  <si>
    <t>Valoarea cofinanțării în lei (min. 43,500 lei)</t>
  </si>
  <si>
    <t>Valori minime</t>
  </si>
  <si>
    <t>Valori asumate</t>
  </si>
  <si>
    <t>Valoarea cofinanțării asumată în procent</t>
  </si>
  <si>
    <t>Valoarea nerambursabilă solicitată - sume de minimis</t>
  </si>
  <si>
    <t>Suma solicitată + cofinanțarea, cu TVA.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</si>
</sst>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2"/>
      <name val="Trebuchet MS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ck">
        <color rgb="FFFF0000"/>
      </left>
      <right/>
      <top style="thick">
        <color rgb="FFFF0000"/>
      </top>
      <bottom style="thin">
        <color theme="9" tint="-0.499984740745262"/>
      </bottom>
      <diagonal/>
    </border>
    <border>
      <left/>
      <right/>
      <top style="thick">
        <color rgb="FFFF0000"/>
      </top>
      <bottom style="thin">
        <color theme="9" tint="-0.499984740745262"/>
      </bottom>
      <diagonal/>
    </border>
    <border>
      <left/>
      <right style="thick">
        <color rgb="FFFF0000"/>
      </right>
      <top style="thick">
        <color rgb="FFFF0000"/>
      </top>
      <bottom style="thin">
        <color theme="9" tint="-0.499984740745262"/>
      </bottom>
      <diagonal/>
    </border>
    <border>
      <left style="thick">
        <color rgb="FFFF0000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rgb="FFFF0000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rgb="FFFF0000"/>
      </left>
      <right/>
      <top style="thin">
        <color theme="9" tint="-0.499984740745262"/>
      </top>
      <bottom style="thick">
        <color rgb="FFFF0000"/>
      </bottom>
      <diagonal/>
    </border>
    <border>
      <left/>
      <right/>
      <top style="thin">
        <color theme="9" tint="-0.499984740745262"/>
      </top>
      <bottom style="thick">
        <color rgb="FFFF0000"/>
      </bottom>
      <diagonal/>
    </border>
    <border>
      <left/>
      <right style="thick">
        <color rgb="FFFF0000"/>
      </right>
      <top style="thin">
        <color theme="9" tint="-0.499984740745262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indexed="64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medium">
        <color indexed="64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rgb="FFFF0000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rgb="FFFF0000"/>
      </bottom>
      <diagonal/>
    </border>
    <border>
      <left style="thin">
        <color theme="9" tint="-0.499984740745262"/>
      </left>
      <right/>
      <top style="medium">
        <color rgb="FFFF0000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medium">
        <color rgb="FFFF0000"/>
      </top>
      <bottom style="thin">
        <color theme="9" tint="-0.499984740745262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0" fillId="3" borderId="1" xfId="0" applyFill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9" fontId="0" fillId="3" borderId="1" xfId="1" applyFont="1" applyFill="1" applyBorder="1"/>
    <xf numFmtId="0" fontId="0" fillId="0" borderId="0" xfId="0" applyAlignment="1">
      <alignment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3" borderId="4" xfId="0" applyFill="1" applyBorder="1"/>
    <xf numFmtId="0" fontId="2" fillId="3" borderId="4" xfId="0" applyFont="1" applyFill="1" applyBorder="1"/>
    <xf numFmtId="4" fontId="2" fillId="3" borderId="5" xfId="0" applyNumberFormat="1" applyFont="1" applyFill="1" applyBorder="1"/>
    <xf numFmtId="0" fontId="0" fillId="3" borderId="4" xfId="0" applyFill="1" applyBorder="1" applyAlignment="1">
      <alignment horizontal="center"/>
    </xf>
    <xf numFmtId="4" fontId="0" fillId="4" borderId="20" xfId="0" applyNumberFormat="1" applyFill="1" applyBorder="1" applyProtection="1">
      <protection locked="0"/>
    </xf>
    <xf numFmtId="4" fontId="0" fillId="3" borderId="8" xfId="0" applyNumberFormat="1" applyFill="1" applyBorder="1" applyAlignment="1">
      <alignment vertical="center" wrapText="1"/>
    </xf>
    <xf numFmtId="4" fontId="0" fillId="3" borderId="12" xfId="0" applyNumberForma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4" fontId="0" fillId="3" borderId="10" xfId="0" applyNumberFormat="1" applyFill="1" applyBorder="1" applyAlignment="1">
      <alignment vertical="center" wrapText="1"/>
    </xf>
    <xf numFmtId="4" fontId="2" fillId="0" borderId="18" xfId="0" applyNumberFormat="1" applyFont="1" applyBorder="1" applyProtection="1">
      <protection locked="0"/>
    </xf>
    <xf numFmtId="4" fontId="2" fillId="5" borderId="25" xfId="0" applyNumberFormat="1" applyFont="1" applyFill="1" applyBorder="1" applyProtection="1">
      <protection locked="0"/>
    </xf>
    <xf numFmtId="4" fontId="2" fillId="5" borderId="26" xfId="0" applyNumberFormat="1" applyFont="1" applyFill="1" applyBorder="1" applyProtection="1">
      <protection locked="0"/>
    </xf>
    <xf numFmtId="4" fontId="2" fillId="0" borderId="25" xfId="0" applyNumberFormat="1" applyFont="1" applyBorder="1" applyProtection="1">
      <protection locked="0"/>
    </xf>
    <xf numFmtId="4" fontId="2" fillId="0" borderId="26" xfId="0" applyNumberFormat="1" applyFont="1" applyBorder="1" applyProtection="1">
      <protection locked="0"/>
    </xf>
    <xf numFmtId="4" fontId="0" fillId="0" borderId="16" xfId="0" applyNumberFormat="1" applyBorder="1" applyProtection="1">
      <protection locked="0"/>
    </xf>
    <xf numFmtId="4" fontId="0" fillId="0" borderId="17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5" borderId="25" xfId="0" applyNumberForma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4" fontId="0" fillId="5" borderId="26" xfId="0" applyNumberFormat="1" applyFill="1" applyBorder="1" applyProtection="1">
      <protection locked="0"/>
    </xf>
    <xf numFmtId="4" fontId="0" fillId="0" borderId="25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0" fontId="2" fillId="5" borderId="15" xfId="0" applyFont="1" applyFill="1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9" fontId="0" fillId="0" borderId="0" xfId="1" applyFont="1" applyProtection="1"/>
    <xf numFmtId="4" fontId="2" fillId="3" borderId="6" xfId="0" applyNumberFormat="1" applyFont="1" applyFill="1" applyBorder="1"/>
    <xf numFmtId="4" fontId="0" fillId="3" borderId="7" xfId="0" applyNumberFormat="1" applyFill="1" applyBorder="1"/>
    <xf numFmtId="4" fontId="0" fillId="3" borderId="3" xfId="0" applyNumberFormat="1" applyFill="1" applyBorder="1"/>
    <xf numFmtId="4" fontId="0" fillId="3" borderId="2" xfId="0" applyNumberFormat="1" applyFill="1" applyBorder="1"/>
    <xf numFmtId="0" fontId="0" fillId="3" borderId="2" xfId="0" applyFill="1" applyBorder="1"/>
    <xf numFmtId="0" fontId="0" fillId="3" borderId="5" xfId="0" applyFill="1" applyBorder="1" applyAlignment="1">
      <alignment horizontal="center"/>
    </xf>
    <xf numFmtId="0" fontId="0" fillId="3" borderId="3" xfId="0" applyFill="1" applyBorder="1"/>
    <xf numFmtId="9" fontId="0" fillId="0" borderId="0" xfId="0" applyNumberFormat="1"/>
    <xf numFmtId="0" fontId="0" fillId="3" borderId="7" xfId="0" applyFill="1" applyBorder="1"/>
    <xf numFmtId="9" fontId="0" fillId="4" borderId="4" xfId="1" applyFont="1" applyFill="1" applyBorder="1" applyAlignment="1" applyProtection="1">
      <alignment horizontal="center"/>
    </xf>
    <xf numFmtId="9" fontId="0" fillId="4" borderId="5" xfId="1" applyFont="1" applyFill="1" applyBorder="1" applyAlignment="1" applyProtection="1">
      <alignment horizontal="center"/>
    </xf>
    <xf numFmtId="0" fontId="0" fillId="3" borderId="6" xfId="0" applyFill="1" applyBorder="1"/>
    <xf numFmtId="4" fontId="0" fillId="4" borderId="16" xfId="0" applyNumberFormat="1" applyFill="1" applyBorder="1" applyProtection="1">
      <protection locked="0"/>
    </xf>
    <xf numFmtId="4" fontId="0" fillId="4" borderId="17" xfId="0" applyNumberFormat="1" applyFill="1" applyBorder="1" applyProtection="1">
      <protection locked="0"/>
    </xf>
    <xf numFmtId="4" fontId="0" fillId="4" borderId="18" xfId="0" applyNumberFormat="1" applyFill="1" applyBorder="1" applyProtection="1">
      <protection locked="0"/>
    </xf>
    <xf numFmtId="4" fontId="0" fillId="5" borderId="19" xfId="0" applyNumberFormat="1" applyFill="1" applyBorder="1" applyProtection="1">
      <protection locked="0"/>
    </xf>
    <xf numFmtId="4" fontId="0" fillId="5" borderId="20" xfId="0" applyNumberFormat="1" applyFill="1" applyBorder="1" applyProtection="1">
      <protection locked="0"/>
    </xf>
    <xf numFmtId="4" fontId="0" fillId="5" borderId="21" xfId="0" applyNumberFormat="1" applyFill="1" applyBorder="1" applyProtection="1">
      <protection locked="0"/>
    </xf>
    <xf numFmtId="4" fontId="0" fillId="4" borderId="13" xfId="0" applyNumberFormat="1" applyFill="1" applyBorder="1" applyProtection="1">
      <protection locked="0"/>
    </xf>
    <xf numFmtId="4" fontId="0" fillId="4" borderId="14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4" borderId="19" xfId="0" applyNumberFormat="1" applyFill="1" applyBorder="1" applyProtection="1">
      <protection locked="0"/>
    </xf>
    <xf numFmtId="4" fontId="0" fillId="4" borderId="21" xfId="0" applyNumberFormat="1" applyFill="1" applyBorder="1" applyProtection="1">
      <protection locked="0"/>
    </xf>
    <xf numFmtId="0" fontId="0" fillId="4" borderId="31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0" fillId="4" borderId="33" xfId="0" applyFill="1" applyBorder="1" applyProtection="1">
      <protection locked="0"/>
    </xf>
    <xf numFmtId="4" fontId="2" fillId="4" borderId="24" xfId="0" applyNumberFormat="1" applyFont="1" applyFill="1" applyBorder="1" applyProtection="1">
      <protection locked="0"/>
    </xf>
    <xf numFmtId="9" fontId="0" fillId="5" borderId="13" xfId="0" applyNumberFormat="1" applyFill="1" applyBorder="1" applyProtection="1">
      <protection locked="0"/>
    </xf>
    <xf numFmtId="9" fontId="0" fillId="5" borderId="15" xfId="0" applyNumberFormat="1" applyFill="1" applyBorder="1" applyProtection="1">
      <protection locked="0"/>
    </xf>
    <xf numFmtId="4" fontId="2" fillId="3" borderId="3" xfId="0" applyNumberFormat="1" applyFont="1" applyFill="1" applyBorder="1"/>
    <xf numFmtId="4" fontId="2" fillId="4" borderId="13" xfId="0" applyNumberFormat="1" applyFont="1" applyFill="1" applyBorder="1" applyProtection="1">
      <protection locked="0"/>
    </xf>
    <xf numFmtId="4" fontId="2" fillId="4" borderId="15" xfId="0" applyNumberFormat="1" applyFont="1" applyFill="1" applyBorder="1" applyProtection="1">
      <protection locked="0"/>
    </xf>
    <xf numFmtId="4" fontId="2" fillId="0" borderId="15" xfId="0" applyNumberFormat="1" applyFont="1" applyBorder="1" applyAlignment="1" applyProtection="1">
      <alignment horizontal="center"/>
      <protection locked="0"/>
    </xf>
    <xf numFmtId="4" fontId="0" fillId="5" borderId="13" xfId="0" applyNumberFormat="1" applyFill="1" applyBorder="1" applyProtection="1">
      <protection locked="0"/>
    </xf>
    <xf numFmtId="4" fontId="0" fillId="5" borderId="14" xfId="0" applyNumberFormat="1" applyFill="1" applyBorder="1" applyProtection="1">
      <protection locked="0"/>
    </xf>
    <xf numFmtId="4" fontId="0" fillId="5" borderId="15" xfId="0" applyNumberFormat="1" applyFill="1" applyBorder="1" applyProtection="1">
      <protection locked="0"/>
    </xf>
    <xf numFmtId="9" fontId="0" fillId="4" borderId="49" xfId="0" applyNumberForma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vertical="center" wrapText="1"/>
    </xf>
    <xf numFmtId="4" fontId="0" fillId="3" borderId="36" xfId="0" applyNumberFormat="1" applyFill="1" applyBorder="1" applyAlignment="1">
      <alignment vertical="center" wrapText="1"/>
    </xf>
    <xf numFmtId="4" fontId="0" fillId="3" borderId="52" xfId="0" applyNumberFormat="1" applyFill="1" applyBorder="1" applyAlignment="1">
      <alignment vertical="center" wrapText="1"/>
    </xf>
    <xf numFmtId="4" fontId="0" fillId="3" borderId="34" xfId="0" applyNumberFormat="1" applyFill="1" applyBorder="1" applyAlignment="1">
      <alignment vertical="center" wrapText="1"/>
    </xf>
    <xf numFmtId="4" fontId="0" fillId="3" borderId="54" xfId="0" applyNumberFormat="1" applyFill="1" applyBorder="1" applyAlignment="1">
      <alignment vertical="center" wrapText="1"/>
    </xf>
    <xf numFmtId="4" fontId="0" fillId="3" borderId="53" xfId="0" applyNumberFormat="1" applyFill="1" applyBorder="1" applyAlignment="1">
      <alignment vertical="center" wrapText="1"/>
    </xf>
    <xf numFmtId="4" fontId="0" fillId="3" borderId="55" xfId="0" applyNumberFormat="1" applyFill="1" applyBorder="1" applyAlignment="1">
      <alignment vertical="center" wrapText="1"/>
    </xf>
    <xf numFmtId="4" fontId="2" fillId="3" borderId="56" xfId="0" applyNumberFormat="1" applyFont="1" applyFill="1" applyBorder="1"/>
    <xf numFmtId="4" fontId="0" fillId="0" borderId="49" xfId="0" applyNumberFormat="1" applyBorder="1" applyProtection="1">
      <protection locked="0"/>
    </xf>
    <xf numFmtId="4" fontId="0" fillId="0" borderId="50" xfId="0" applyNumberFormat="1" applyBorder="1" applyProtection="1">
      <protection locked="0"/>
    </xf>
    <xf numFmtId="4" fontId="0" fillId="0" borderId="51" xfId="0" applyNumberFormat="1" applyBorder="1" applyProtection="1">
      <protection locked="0"/>
    </xf>
    <xf numFmtId="9" fontId="0" fillId="0" borderId="0" xfId="0" applyNumberFormat="1" applyAlignment="1">
      <alignment vertical="center" wrapText="1"/>
    </xf>
    <xf numFmtId="4" fontId="0" fillId="0" borderId="0" xfId="0" applyNumberFormat="1"/>
    <xf numFmtId="0" fontId="10" fillId="0" borderId="0" xfId="0" applyFont="1" applyAlignment="1">
      <alignment vertical="center"/>
    </xf>
    <xf numFmtId="4" fontId="0" fillId="3" borderId="67" xfId="0" applyNumberFormat="1" applyFill="1" applyBorder="1" applyAlignment="1">
      <alignment vertical="center" wrapText="1"/>
    </xf>
    <xf numFmtId="4" fontId="0" fillId="3" borderId="62" xfId="0" applyNumberFormat="1" applyFill="1" applyBorder="1" applyAlignment="1">
      <alignment vertical="center" wrapText="1"/>
    </xf>
    <xf numFmtId="4" fontId="0" fillId="3" borderId="64" xfId="0" applyNumberFormat="1" applyFill="1" applyBorder="1" applyAlignment="1">
      <alignment vertical="center" wrapText="1"/>
    </xf>
    <xf numFmtId="4" fontId="0" fillId="3" borderId="68" xfId="0" applyNumberFormat="1" applyFill="1" applyBorder="1" applyAlignment="1">
      <alignment vertical="center" wrapText="1"/>
    </xf>
    <xf numFmtId="4" fontId="0" fillId="3" borderId="69" xfId="0" applyNumberFormat="1" applyFill="1" applyBorder="1" applyAlignment="1">
      <alignment vertical="center" wrapText="1"/>
    </xf>
    <xf numFmtId="4" fontId="0" fillId="3" borderId="70" xfId="0" applyNumberFormat="1" applyFill="1" applyBorder="1" applyAlignment="1">
      <alignment vertical="center" wrapText="1"/>
    </xf>
    <xf numFmtId="4" fontId="0" fillId="3" borderId="71" xfId="0" applyNumberFormat="1" applyFill="1" applyBorder="1" applyAlignment="1">
      <alignment vertical="center" wrapText="1"/>
    </xf>
    <xf numFmtId="4" fontId="0" fillId="3" borderId="72" xfId="0" applyNumberFormat="1" applyFill="1" applyBorder="1" applyAlignment="1">
      <alignment vertical="center" wrapText="1"/>
    </xf>
    <xf numFmtId="4" fontId="0" fillId="3" borderId="63" xfId="0" applyNumberFormat="1" applyFill="1" applyBorder="1" applyAlignment="1">
      <alignment vertical="center" wrapText="1"/>
    </xf>
    <xf numFmtId="4" fontId="0" fillId="3" borderId="65" xfId="0" applyNumberFormat="1" applyFill="1" applyBorder="1" applyAlignment="1">
      <alignment vertical="center" wrapText="1"/>
    </xf>
    <xf numFmtId="4" fontId="0" fillId="3" borderId="73" xfId="0" applyNumberForma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" fontId="9" fillId="4" borderId="17" xfId="0" applyNumberFormat="1" applyFont="1" applyFill="1" applyBorder="1" applyProtection="1">
      <protection locked="0"/>
    </xf>
    <xf numFmtId="4" fontId="9" fillId="5" borderId="1" xfId="0" applyNumberFormat="1" applyFont="1" applyFill="1" applyBorder="1" applyProtection="1">
      <protection locked="0"/>
    </xf>
    <xf numFmtId="4" fontId="9" fillId="0" borderId="1" xfId="0" applyNumberFormat="1" applyFont="1" applyBorder="1" applyProtection="1">
      <protection locked="0"/>
    </xf>
    <xf numFmtId="4" fontId="9" fillId="0" borderId="17" xfId="0" applyNumberFormat="1" applyFont="1" applyBorder="1" applyProtection="1">
      <protection locked="0"/>
    </xf>
    <xf numFmtId="4" fontId="9" fillId="5" borderId="26" xfId="0" applyNumberFormat="1" applyFont="1" applyFill="1" applyBorder="1" applyProtection="1">
      <protection locked="0"/>
    </xf>
    <xf numFmtId="4" fontId="10" fillId="5" borderId="25" xfId="0" applyNumberFormat="1" applyFont="1" applyFill="1" applyBorder="1" applyProtection="1">
      <protection locked="0"/>
    </xf>
    <xf numFmtId="4" fontId="10" fillId="0" borderId="16" xfId="0" applyNumberFormat="1" applyFont="1" applyBorder="1" applyProtection="1">
      <protection locked="0"/>
    </xf>
    <xf numFmtId="4" fontId="10" fillId="5" borderId="26" xfId="0" applyNumberFormat="1" applyFont="1" applyFill="1" applyBorder="1" applyProtection="1">
      <protection locked="0"/>
    </xf>
    <xf numFmtId="4" fontId="9" fillId="4" borderId="14" xfId="0" applyNumberFormat="1" applyFont="1" applyFill="1" applyBorder="1" applyProtection="1">
      <protection locked="0"/>
    </xf>
    <xf numFmtId="4" fontId="9" fillId="5" borderId="25" xfId="0" applyNumberFormat="1" applyFont="1" applyFill="1" applyBorder="1" applyProtection="1">
      <protection locked="0"/>
    </xf>
    <xf numFmtId="4" fontId="9" fillId="3" borderId="1" xfId="0" applyNumberFormat="1" applyFont="1" applyFill="1" applyBorder="1"/>
    <xf numFmtId="4" fontId="0" fillId="5" borderId="57" xfId="0" applyNumberFormat="1" applyFill="1" applyBorder="1" applyProtection="1">
      <protection locked="0"/>
    </xf>
    <xf numFmtId="4" fontId="0" fillId="5" borderId="2" xfId="0" applyNumberFormat="1" applyFill="1" applyBorder="1" applyProtection="1">
      <protection locked="0"/>
    </xf>
    <xf numFmtId="4" fontId="0" fillId="5" borderId="60" xfId="0" applyNumberFormat="1" applyFill="1" applyBorder="1" applyProtection="1">
      <protection locked="0"/>
    </xf>
    <xf numFmtId="4" fontId="2" fillId="5" borderId="57" xfId="0" applyNumberFormat="1" applyFont="1" applyFill="1" applyBorder="1" applyProtection="1">
      <protection locked="0"/>
    </xf>
    <xf numFmtId="4" fontId="2" fillId="5" borderId="60" xfId="0" applyNumberFormat="1" applyFont="1" applyFill="1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vertical="center" wrapText="1"/>
      <protection locked="0"/>
    </xf>
    <xf numFmtId="0" fontId="0" fillId="0" borderId="81" xfId="0" applyBorder="1" applyAlignment="1" applyProtection="1">
      <alignment vertical="center" wrapText="1"/>
      <protection locked="0"/>
    </xf>
    <xf numFmtId="0" fontId="0" fillId="0" borderId="74" xfId="0" applyBorder="1" applyAlignment="1" applyProtection="1">
      <alignment vertical="center" wrapText="1"/>
      <protection locked="0"/>
    </xf>
    <xf numFmtId="4" fontId="0" fillId="0" borderId="74" xfId="0" applyNumberFormat="1" applyBorder="1" applyAlignment="1" applyProtection="1">
      <alignment horizontal="center" vertical="center" wrapText="1"/>
      <protection locked="0"/>
    </xf>
    <xf numFmtId="4" fontId="0" fillId="0" borderId="74" xfId="0" applyNumberFormat="1" applyBorder="1" applyAlignment="1" applyProtection="1">
      <alignment vertical="center" wrapText="1"/>
      <protection locked="0"/>
    </xf>
    <xf numFmtId="10" fontId="0" fillId="0" borderId="75" xfId="0" applyNumberFormat="1" applyBorder="1" applyAlignment="1" applyProtection="1">
      <alignment vertical="center" wrapText="1"/>
      <protection locked="0"/>
    </xf>
    <xf numFmtId="0" fontId="0" fillId="0" borderId="82" xfId="0" applyBorder="1" applyAlignment="1" applyProtection="1">
      <alignment vertical="center" wrapText="1"/>
      <protection locked="0"/>
    </xf>
    <xf numFmtId="10" fontId="0" fillId="0" borderId="76" xfId="0" applyNumberFormat="1" applyBorder="1" applyAlignment="1" applyProtection="1">
      <alignment vertical="center" wrapText="1"/>
      <protection locked="0"/>
    </xf>
    <xf numFmtId="0" fontId="0" fillId="0" borderId="83" xfId="0" applyBorder="1" applyAlignment="1" applyProtection="1">
      <alignment vertical="center" wrapText="1"/>
      <protection locked="0"/>
    </xf>
    <xf numFmtId="0" fontId="0" fillId="0" borderId="77" xfId="0" applyBorder="1" applyAlignment="1" applyProtection="1">
      <alignment vertical="center" wrapText="1"/>
      <protection locked="0"/>
    </xf>
    <xf numFmtId="4" fontId="0" fillId="0" borderId="77" xfId="0" applyNumberFormat="1" applyBorder="1" applyAlignment="1" applyProtection="1">
      <alignment horizontal="center" vertical="center" wrapText="1"/>
      <protection locked="0"/>
    </xf>
    <xf numFmtId="4" fontId="0" fillId="0" borderId="77" xfId="0" applyNumberFormat="1" applyBorder="1" applyAlignment="1" applyProtection="1">
      <alignment vertical="center" wrapText="1"/>
      <protection locked="0"/>
    </xf>
    <xf numFmtId="10" fontId="0" fillId="0" borderId="84" xfId="0" applyNumberForma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4" fontId="13" fillId="8" borderId="1" xfId="0" applyNumberFormat="1" applyFont="1" applyFill="1" applyBorder="1" applyAlignment="1">
      <alignment vertical="center"/>
    </xf>
    <xf numFmtId="4" fontId="6" fillId="8" borderId="1" xfId="0" applyNumberFormat="1" applyFont="1" applyFill="1" applyBorder="1" applyAlignment="1">
      <alignment vertical="center"/>
    </xf>
    <xf numFmtId="4" fontId="13" fillId="8" borderId="1" xfId="0" applyNumberFormat="1" applyFont="1" applyFill="1" applyBorder="1"/>
    <xf numFmtId="4" fontId="12" fillId="8" borderId="1" xfId="0" applyNumberFormat="1" applyFont="1" applyFill="1" applyBorder="1"/>
    <xf numFmtId="4" fontId="13" fillId="8" borderId="1" xfId="0" applyNumberFormat="1" applyFont="1" applyFill="1" applyBorder="1" applyAlignment="1" applyProtection="1">
      <alignment vertical="center"/>
      <protection locked="0"/>
    </xf>
    <xf numFmtId="4" fontId="6" fillId="8" borderId="1" xfId="0" applyNumberFormat="1" applyFont="1" applyFill="1" applyBorder="1" applyAlignment="1" applyProtection="1">
      <alignment vertical="center"/>
      <protection locked="0"/>
    </xf>
    <xf numFmtId="10" fontId="13" fillId="8" borderId="1" xfId="1" applyNumberFormat="1" applyFont="1" applyFill="1" applyBorder="1" applyAlignment="1">
      <alignment vertical="center"/>
    </xf>
    <xf numFmtId="10" fontId="6" fillId="8" borderId="1" xfId="1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0" fillId="10" borderId="8" xfId="0" applyFill="1" applyBorder="1" applyAlignment="1">
      <alignment vertical="center" wrapText="1"/>
    </xf>
    <xf numFmtId="4" fontId="0" fillId="10" borderId="8" xfId="0" applyNumberForma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4" fontId="2" fillId="11" borderId="8" xfId="0" applyNumberFormat="1" applyFont="1" applyFill="1" applyBorder="1" applyAlignment="1">
      <alignment horizontal="center" vertical="center" wrapText="1"/>
    </xf>
    <xf numFmtId="4" fontId="2" fillId="10" borderId="8" xfId="0" applyNumberFormat="1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4" fontId="2" fillId="10" borderId="52" xfId="0" applyNumberFormat="1" applyFont="1" applyFill="1" applyBorder="1" applyAlignment="1">
      <alignment horizontal="center" vertical="center" wrapText="1"/>
    </xf>
    <xf numFmtId="4" fontId="2" fillId="10" borderId="34" xfId="0" applyNumberFormat="1" applyFont="1" applyFill="1" applyBorder="1" applyAlignment="1">
      <alignment horizontal="center" vertical="center" wrapText="1"/>
    </xf>
    <xf numFmtId="4" fontId="2" fillId="10" borderId="3" xfId="0" applyNumberFormat="1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vertical="center" wrapText="1"/>
    </xf>
    <xf numFmtId="0" fontId="2" fillId="2" borderId="80" xfId="0" applyFont="1" applyFill="1" applyBorder="1" applyAlignment="1">
      <alignment vertical="center" wrapText="1"/>
    </xf>
    <xf numFmtId="0" fontId="0" fillId="2" borderId="79" xfId="0" applyFill="1" applyBorder="1" applyAlignment="1">
      <alignment vertical="center" wrapText="1"/>
    </xf>
    <xf numFmtId="0" fontId="0" fillId="2" borderId="80" xfId="0" applyFill="1" applyBorder="1" applyAlignment="1">
      <alignment vertical="center" wrapText="1"/>
    </xf>
    <xf numFmtId="0" fontId="2" fillId="9" borderId="4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" fontId="2" fillId="9" borderId="2" xfId="0" applyNumberFormat="1" applyFont="1" applyFill="1" applyBorder="1"/>
    <xf numFmtId="4" fontId="2" fillId="9" borderId="3" xfId="0" applyNumberFormat="1" applyFont="1" applyFill="1" applyBorder="1"/>
    <xf numFmtId="4" fontId="2" fillId="9" borderId="1" xfId="0" applyNumberFormat="1" applyFont="1" applyFill="1" applyBorder="1"/>
    <xf numFmtId="0" fontId="2" fillId="9" borderId="30" xfId="0" applyFont="1" applyFill="1" applyBorder="1" applyAlignment="1">
      <alignment horizontal="center"/>
    </xf>
    <xf numFmtId="0" fontId="2" fillId="9" borderId="47" xfId="0" applyFont="1" applyFill="1" applyBorder="1" applyAlignment="1">
      <alignment horizontal="center"/>
    </xf>
    <xf numFmtId="0" fontId="2" fillId="9" borderId="1" xfId="0" applyFont="1" applyFill="1" applyBorder="1"/>
    <xf numFmtId="3" fontId="0" fillId="4" borderId="31" xfId="1" applyNumberFormat="1" applyFont="1" applyFill="1" applyBorder="1" applyProtection="1">
      <protection locked="0"/>
    </xf>
    <xf numFmtId="3" fontId="0" fillId="5" borderId="33" xfId="1" applyNumberFormat="1" applyFont="1" applyFill="1" applyBorder="1" applyProtection="1">
      <protection locked="0"/>
    </xf>
    <xf numFmtId="3" fontId="0" fillId="3" borderId="7" xfId="1" applyNumberFormat="1" applyFont="1" applyFill="1" applyBorder="1" applyAlignment="1" applyProtection="1">
      <alignment horizontal="center"/>
    </xf>
    <xf numFmtId="3" fontId="0" fillId="3" borderId="3" xfId="1" applyNumberFormat="1" applyFont="1" applyFill="1" applyBorder="1" applyAlignment="1" applyProtection="1">
      <alignment horizontal="center"/>
    </xf>
    <xf numFmtId="3" fontId="0" fillId="3" borderId="1" xfId="1" applyNumberFormat="1" applyFont="1" applyFill="1" applyBorder="1" applyAlignment="1" applyProtection="1">
      <alignment horizontal="center"/>
    </xf>
    <xf numFmtId="3" fontId="0" fillId="3" borderId="2" xfId="1" applyNumberFormat="1" applyFont="1" applyFill="1" applyBorder="1" applyAlignment="1" applyProtection="1">
      <alignment horizontal="center"/>
    </xf>
    <xf numFmtId="3" fontId="0" fillId="4" borderId="24" xfId="1" applyNumberFormat="1" applyFont="1" applyFill="1" applyBorder="1" applyProtection="1">
      <protection locked="0"/>
    </xf>
    <xf numFmtId="3" fontId="0" fillId="5" borderId="32" xfId="1" applyNumberFormat="1" applyFont="1" applyFill="1" applyBorder="1" applyProtection="1">
      <protection locked="0"/>
    </xf>
    <xf numFmtId="3" fontId="0" fillId="4" borderId="33" xfId="1" applyNumberFormat="1" applyFont="1" applyFill="1" applyBorder="1" applyProtection="1">
      <protection locked="0"/>
    </xf>
    <xf numFmtId="3" fontId="0" fillId="5" borderId="24" xfId="1" applyNumberFormat="1" applyFont="1" applyFill="1" applyBorder="1" applyProtection="1">
      <protection locked="0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5" borderId="42" xfId="0" applyFill="1" applyBorder="1" applyAlignment="1" applyProtection="1">
      <alignment horizontal="left" vertical="center" wrapText="1"/>
      <protection locked="0"/>
    </xf>
    <xf numFmtId="0" fontId="0" fillId="5" borderId="43" xfId="0" applyFill="1" applyBorder="1" applyAlignment="1" applyProtection="1">
      <alignment horizontal="left" vertical="center" wrapText="1"/>
      <protection locked="0"/>
    </xf>
    <xf numFmtId="0" fontId="0" fillId="5" borderId="44" xfId="0" applyFill="1" applyBorder="1" applyAlignment="1" applyProtection="1">
      <alignment horizontal="left" vertical="center" wrapText="1"/>
      <protection locked="0"/>
    </xf>
    <xf numFmtId="0" fontId="0" fillId="5" borderId="40" xfId="0" applyFill="1" applyBorder="1" applyAlignment="1" applyProtection="1">
      <alignment horizontal="left" vertical="center" wrapText="1"/>
      <protection locked="0"/>
    </xf>
    <xf numFmtId="0" fontId="0" fillId="5" borderId="11" xfId="0" applyFill="1" applyBorder="1" applyAlignment="1" applyProtection="1">
      <alignment horizontal="left" vertical="center" wrapText="1"/>
      <protection locked="0"/>
    </xf>
    <xf numFmtId="0" fontId="0" fillId="5" borderId="41" xfId="0" applyFill="1" applyBorder="1" applyAlignment="1" applyProtection="1">
      <alignment horizontal="left" vertical="center" wrapText="1"/>
      <protection locked="0"/>
    </xf>
    <xf numFmtId="0" fontId="0" fillId="5" borderId="37" xfId="0" applyFill="1" applyBorder="1" applyAlignment="1" applyProtection="1">
      <alignment horizontal="left" vertical="center" wrapText="1"/>
      <protection locked="0"/>
    </xf>
    <xf numFmtId="0" fontId="0" fillId="5" borderId="38" xfId="0" applyFill="1" applyBorder="1" applyAlignment="1" applyProtection="1">
      <alignment horizontal="left" vertical="center" wrapText="1"/>
      <protection locked="0"/>
    </xf>
    <xf numFmtId="0" fontId="0" fillId="5" borderId="39" xfId="0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vertical="center" wrapText="1"/>
    </xf>
    <xf numFmtId="0" fontId="2" fillId="10" borderId="34" xfId="0" applyFont="1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10" borderId="66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9" borderId="7" xfId="0" applyFont="1" applyFill="1" applyBorder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5" borderId="45" xfId="0" applyFont="1" applyFill="1" applyBorder="1" applyAlignment="1" applyProtection="1">
      <alignment horizontal="center"/>
      <protection locked="0"/>
    </xf>
    <xf numFmtId="0" fontId="2" fillId="5" borderId="46" xfId="0" applyFont="1" applyFill="1" applyBorder="1" applyAlignment="1" applyProtection="1">
      <alignment horizontal="center"/>
      <protection locked="0"/>
    </xf>
    <xf numFmtId="4" fontId="10" fillId="0" borderId="45" xfId="0" applyNumberFormat="1" applyFont="1" applyBorder="1" applyAlignment="1" applyProtection="1">
      <alignment horizontal="center"/>
      <protection locked="0"/>
    </xf>
    <xf numFmtId="4" fontId="10" fillId="0" borderId="46" xfId="0" applyNumberFormat="1" applyFont="1" applyBorder="1" applyAlignment="1" applyProtection="1">
      <alignment horizontal="center"/>
      <protection locked="0"/>
    </xf>
    <xf numFmtId="4" fontId="2" fillId="0" borderId="45" xfId="0" applyNumberFormat="1" applyFont="1" applyBorder="1" applyAlignment="1" applyProtection="1">
      <alignment horizontal="center"/>
      <protection locked="0"/>
    </xf>
    <xf numFmtId="4" fontId="2" fillId="0" borderId="46" xfId="0" applyNumberFormat="1" applyFont="1" applyBorder="1" applyAlignment="1" applyProtection="1">
      <alignment horizontal="center"/>
      <protection locked="0"/>
    </xf>
    <xf numFmtId="0" fontId="0" fillId="9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5" borderId="57" xfId="0" applyFill="1" applyBorder="1" applyAlignment="1" applyProtection="1">
      <alignment horizontal="left" vertical="center"/>
      <protection locked="0"/>
    </xf>
    <xf numFmtId="0" fontId="0" fillId="5" borderId="58" xfId="0" applyFill="1" applyBorder="1" applyAlignment="1" applyProtection="1">
      <alignment horizontal="left" vertical="center"/>
      <protection locked="0"/>
    </xf>
    <xf numFmtId="3" fontId="9" fillId="0" borderId="1" xfId="0" applyNumberFormat="1" applyFont="1" applyBorder="1" applyAlignment="1" applyProtection="1">
      <alignment horizontal="center"/>
      <protection locked="0"/>
    </xf>
    <xf numFmtId="1" fontId="0" fillId="0" borderId="60" xfId="0" applyNumberFormat="1" applyBorder="1" applyAlignment="1" applyProtection="1">
      <alignment horizontal="center"/>
      <protection locked="0"/>
    </xf>
    <xf numFmtId="1" fontId="0" fillId="0" borderId="61" xfId="0" applyNumberFormat="1" applyBorder="1" applyAlignment="1" applyProtection="1">
      <alignment horizontal="center"/>
      <protection locked="0"/>
    </xf>
    <xf numFmtId="0" fontId="0" fillId="5" borderId="59" xfId="0" applyFill="1" applyBorder="1" applyAlignment="1" applyProtection="1">
      <alignment horizontal="left" vertical="center"/>
      <protection locked="0"/>
    </xf>
    <xf numFmtId="3" fontId="9" fillId="0" borderId="17" xfId="0" applyNumberFormat="1" applyFont="1" applyBorder="1" applyAlignment="1" applyProtection="1">
      <alignment horizontal="center"/>
      <protection locked="0"/>
    </xf>
    <xf numFmtId="1" fontId="0" fillId="0" borderId="18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0" fontId="2" fillId="9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9" borderId="27" xfId="0" applyFont="1" applyFill="1" applyBorder="1" applyAlignment="1">
      <alignment horizontal="center"/>
    </xf>
    <xf numFmtId="0" fontId="2" fillId="9" borderId="48" xfId="0" applyFont="1" applyFill="1" applyBorder="1" applyAlignment="1">
      <alignment horizontal="center"/>
    </xf>
    <xf numFmtId="0" fontId="2" fillId="9" borderId="27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7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FFF8E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4349-AF62-485B-8B0D-A315B93B1465}">
  <dimension ref="A6:E36"/>
  <sheetViews>
    <sheetView workbookViewId="0">
      <selection activeCell="E18" sqref="E18"/>
    </sheetView>
  </sheetViews>
  <sheetFormatPr defaultColWidth="9.109375" defaultRowHeight="14.4" x14ac:dyDescent="0.3"/>
  <cols>
    <col min="1" max="1" width="3.44140625" style="8" customWidth="1"/>
    <col min="2" max="2" width="12.44140625" style="8" bestFit="1" customWidth="1" collapsed="1"/>
    <col min="3" max="3" width="30" style="8" customWidth="1" collapsed="1"/>
    <col min="4" max="4" width="32.109375" style="8" customWidth="1" collapsed="1"/>
    <col min="5" max="5" width="43.6640625" style="8" customWidth="1" collapsed="1"/>
    <col min="6" max="16384" width="9.109375" style="8" collapsed="1"/>
  </cols>
  <sheetData>
    <row r="6" spans="2:5" ht="21" x14ac:dyDescent="0.3">
      <c r="B6" s="187" t="s">
        <v>65</v>
      </c>
      <c r="C6" s="187"/>
      <c r="D6" s="187"/>
      <c r="E6" s="187"/>
    </row>
    <row r="8" spans="2:5" x14ac:dyDescent="0.3">
      <c r="B8" s="9" t="s">
        <v>66</v>
      </c>
      <c r="C8" s="9" t="s">
        <v>67</v>
      </c>
      <c r="D8" s="9" t="s">
        <v>68</v>
      </c>
      <c r="E8" s="9" t="s">
        <v>69</v>
      </c>
    </row>
    <row r="9" spans="2:5" x14ac:dyDescent="0.3">
      <c r="B9" s="11" t="s">
        <v>70</v>
      </c>
      <c r="C9" s="11" t="s">
        <v>71</v>
      </c>
      <c r="D9" s="11" t="s">
        <v>158</v>
      </c>
      <c r="E9" s="11" t="s">
        <v>72</v>
      </c>
    </row>
    <row r="10" spans="2:5" x14ac:dyDescent="0.3">
      <c r="B10" s="188" t="s">
        <v>73</v>
      </c>
      <c r="C10" s="188" t="s">
        <v>74</v>
      </c>
      <c r="D10" s="12" t="s">
        <v>75</v>
      </c>
      <c r="E10" s="12" t="s">
        <v>76</v>
      </c>
    </row>
    <row r="11" spans="2:5" x14ac:dyDescent="0.3">
      <c r="B11" s="188"/>
      <c r="C11" s="188"/>
      <c r="D11" s="12" t="s">
        <v>77</v>
      </c>
      <c r="E11" s="12" t="s">
        <v>78</v>
      </c>
    </row>
    <row r="12" spans="2:5" ht="28.8" x14ac:dyDescent="0.3">
      <c r="B12" s="188"/>
      <c r="C12" s="188"/>
      <c r="D12" s="19" t="s">
        <v>79</v>
      </c>
      <c r="E12" s="12" t="s">
        <v>80</v>
      </c>
    </row>
    <row r="13" spans="2:5" x14ac:dyDescent="0.3">
      <c r="B13" s="188"/>
      <c r="C13" s="188"/>
      <c r="D13" s="19" t="s">
        <v>81</v>
      </c>
      <c r="E13" s="12" t="s">
        <v>82</v>
      </c>
    </row>
    <row r="14" spans="2:5" x14ac:dyDescent="0.3">
      <c r="B14" s="188"/>
      <c r="C14" s="188"/>
      <c r="D14" s="19" t="s">
        <v>83</v>
      </c>
      <c r="E14" s="12" t="s">
        <v>84</v>
      </c>
    </row>
    <row r="15" spans="2:5" x14ac:dyDescent="0.3">
      <c r="B15" s="188"/>
      <c r="C15" s="188"/>
      <c r="D15" s="19" t="s">
        <v>85</v>
      </c>
      <c r="E15" s="12" t="s">
        <v>86</v>
      </c>
    </row>
    <row r="16" spans="2:5" x14ac:dyDescent="0.3">
      <c r="B16" s="188"/>
      <c r="C16" s="188"/>
      <c r="D16" s="19" t="s">
        <v>87</v>
      </c>
      <c r="E16" s="12" t="s">
        <v>78</v>
      </c>
    </row>
    <row r="17" spans="2:5" x14ac:dyDescent="0.3">
      <c r="B17" s="188"/>
      <c r="C17" s="188"/>
      <c r="D17" s="19" t="s">
        <v>88</v>
      </c>
      <c r="E17" s="12" t="s">
        <v>235</v>
      </c>
    </row>
    <row r="18" spans="2:5" x14ac:dyDescent="0.3">
      <c r="B18" s="189" t="s">
        <v>164</v>
      </c>
      <c r="C18" s="192" t="s">
        <v>152</v>
      </c>
      <c r="D18" s="19" t="s">
        <v>159</v>
      </c>
      <c r="E18" s="12" t="s">
        <v>150</v>
      </c>
    </row>
    <row r="19" spans="2:5" ht="28.8" x14ac:dyDescent="0.3">
      <c r="B19" s="190"/>
      <c r="C19" s="192"/>
      <c r="D19" s="19" t="s">
        <v>160</v>
      </c>
      <c r="E19" s="12" t="s">
        <v>138</v>
      </c>
    </row>
    <row r="20" spans="2:5" ht="28.8" x14ac:dyDescent="0.3">
      <c r="B20" s="190"/>
      <c r="C20" s="192"/>
      <c r="D20" s="19" t="s">
        <v>161</v>
      </c>
      <c r="E20" s="12" t="s">
        <v>151</v>
      </c>
    </row>
    <row r="21" spans="2:5" ht="28.8" x14ac:dyDescent="0.3">
      <c r="B21" s="190"/>
      <c r="C21" s="192"/>
      <c r="D21" s="19" t="s">
        <v>165</v>
      </c>
      <c r="E21" s="12" t="s">
        <v>139</v>
      </c>
    </row>
    <row r="22" spans="2:5" ht="28.8" x14ac:dyDescent="0.3">
      <c r="B22" s="190"/>
      <c r="C22" s="192" t="s">
        <v>140</v>
      </c>
      <c r="D22" s="19" t="s">
        <v>166</v>
      </c>
      <c r="E22" s="12" t="s">
        <v>153</v>
      </c>
    </row>
    <row r="23" spans="2:5" ht="43.2" x14ac:dyDescent="0.3">
      <c r="B23" s="191"/>
      <c r="C23" s="192"/>
      <c r="D23" s="19" t="s">
        <v>167</v>
      </c>
      <c r="E23" s="12" t="s">
        <v>154</v>
      </c>
    </row>
    <row r="24" spans="2:5" ht="28.8" x14ac:dyDescent="0.3">
      <c r="B24" s="189" t="s">
        <v>168</v>
      </c>
      <c r="C24" s="192" t="s">
        <v>141</v>
      </c>
      <c r="D24" s="19" t="s">
        <v>169</v>
      </c>
      <c r="E24" s="12" t="s">
        <v>142</v>
      </c>
    </row>
    <row r="25" spans="2:5" ht="28.8" x14ac:dyDescent="0.3">
      <c r="B25" s="190"/>
      <c r="C25" s="192"/>
      <c r="D25" s="19" t="s">
        <v>171</v>
      </c>
      <c r="E25" s="12" t="s">
        <v>156</v>
      </c>
    </row>
    <row r="26" spans="2:5" ht="28.8" x14ac:dyDescent="0.3">
      <c r="B26" s="190"/>
      <c r="C26" s="192"/>
      <c r="D26" s="19" t="s">
        <v>170</v>
      </c>
      <c r="E26" s="12" t="s">
        <v>155</v>
      </c>
    </row>
    <row r="27" spans="2:5" ht="28.8" x14ac:dyDescent="0.3">
      <c r="B27" s="190"/>
      <c r="C27" s="192"/>
      <c r="D27" s="19" t="s">
        <v>172</v>
      </c>
      <c r="E27" s="12" t="s">
        <v>143</v>
      </c>
    </row>
    <row r="28" spans="2:5" ht="28.8" x14ac:dyDescent="0.3">
      <c r="B28" s="190"/>
      <c r="C28" s="192" t="s">
        <v>144</v>
      </c>
      <c r="D28" s="19" t="s">
        <v>162</v>
      </c>
      <c r="E28" s="12" t="s">
        <v>157</v>
      </c>
    </row>
    <row r="29" spans="2:5" ht="28.8" x14ac:dyDescent="0.3">
      <c r="B29" s="191"/>
      <c r="C29" s="192"/>
      <c r="D29" s="19" t="s">
        <v>145</v>
      </c>
      <c r="E29" s="12" t="s">
        <v>146</v>
      </c>
    </row>
    <row r="30" spans="2:5" ht="28.8" x14ac:dyDescent="0.3">
      <c r="B30" s="12" t="s">
        <v>147</v>
      </c>
      <c r="C30" s="12" t="s">
        <v>148</v>
      </c>
      <c r="D30" s="19" t="s">
        <v>163</v>
      </c>
      <c r="E30" s="12" t="s">
        <v>149</v>
      </c>
    </row>
    <row r="31" spans="2:5" x14ac:dyDescent="0.3">
      <c r="B31" s="193"/>
      <c r="C31" s="193"/>
      <c r="D31" s="142"/>
      <c r="E31" s="142"/>
    </row>
    <row r="32" spans="2:5" x14ac:dyDescent="0.3">
      <c r="B32" s="193"/>
      <c r="C32" s="193"/>
      <c r="D32" s="142"/>
      <c r="E32" s="142"/>
    </row>
    <row r="33" spans="2:5" x14ac:dyDescent="0.3">
      <c r="B33" s="193"/>
      <c r="C33" s="193"/>
      <c r="D33" s="142"/>
      <c r="E33" s="142"/>
    </row>
    <row r="34" spans="2:5" x14ac:dyDescent="0.3">
      <c r="B34" s="193"/>
      <c r="C34" s="193"/>
      <c r="D34" s="142"/>
      <c r="E34" s="142"/>
    </row>
    <row r="35" spans="2:5" x14ac:dyDescent="0.3">
      <c r="B35" s="193"/>
      <c r="C35" s="193"/>
      <c r="D35" s="142"/>
      <c r="E35" s="142"/>
    </row>
    <row r="36" spans="2:5" x14ac:dyDescent="0.3">
      <c r="B36" s="142"/>
      <c r="C36" s="142"/>
      <c r="D36" s="142"/>
      <c r="E36" s="142"/>
    </row>
  </sheetData>
  <mergeCells count="11">
    <mergeCell ref="B24:B29"/>
    <mergeCell ref="C24:C27"/>
    <mergeCell ref="C28:C29"/>
    <mergeCell ref="B31:B35"/>
    <mergeCell ref="C31:C35"/>
    <mergeCell ref="B6:E6"/>
    <mergeCell ref="B10:B17"/>
    <mergeCell ref="C10:C17"/>
    <mergeCell ref="B18:B23"/>
    <mergeCell ref="C18:C21"/>
    <mergeCell ref="C22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I53"/>
  <sheetViews>
    <sheetView showGridLines="0" zoomScale="90" zoomScaleNormal="90" workbookViewId="0">
      <selection activeCell="C19" sqref="C19"/>
    </sheetView>
  </sheetViews>
  <sheetFormatPr defaultColWidth="9.109375" defaultRowHeight="14.4" x14ac:dyDescent="0.3"/>
  <cols>
    <col min="1" max="1" width="3.109375" style="14" customWidth="1" collapsed="1"/>
    <col min="2" max="2" width="73.109375" style="14" customWidth="1" collapsed="1"/>
    <col min="3" max="4" width="16.109375" style="14" customWidth="1" collapsed="1"/>
    <col min="5" max="5" width="16.109375" style="14" customWidth="1"/>
    <col min="6" max="7" width="16.109375" style="14" customWidth="1" collapsed="1"/>
    <col min="8" max="16384" width="9.109375" style="14" collapsed="1"/>
  </cols>
  <sheetData>
    <row r="5" spans="2:9" ht="15" thickBot="1" x14ac:dyDescent="0.35"/>
    <row r="6" spans="2:9" ht="14.25" customHeight="1" thickTop="1" x14ac:dyDescent="0.3">
      <c r="B6" s="27" t="s">
        <v>89</v>
      </c>
      <c r="C6" s="200"/>
      <c r="D6" s="201"/>
      <c r="E6" s="201"/>
      <c r="F6" s="202"/>
    </row>
    <row r="7" spans="2:9" ht="15" customHeight="1" x14ac:dyDescent="0.3">
      <c r="B7" s="27" t="s">
        <v>90</v>
      </c>
      <c r="C7" s="197"/>
      <c r="D7" s="198"/>
      <c r="E7" s="198"/>
      <c r="F7" s="199"/>
    </row>
    <row r="8" spans="2:9" ht="15" customHeight="1" x14ac:dyDescent="0.3">
      <c r="B8" s="27" t="s">
        <v>91</v>
      </c>
      <c r="C8" s="197"/>
      <c r="D8" s="198"/>
      <c r="E8" s="198"/>
      <c r="F8" s="199"/>
    </row>
    <row r="9" spans="2:9" ht="15" customHeight="1" thickBot="1" x14ac:dyDescent="0.35">
      <c r="B9" s="27" t="s">
        <v>92</v>
      </c>
      <c r="C9" s="194"/>
      <c r="D9" s="195"/>
      <c r="E9" s="195"/>
      <c r="F9" s="196"/>
    </row>
    <row r="10" spans="2:9" ht="15" thickTop="1" x14ac:dyDescent="0.3">
      <c r="I10" s="14">
        <v>4.8434999999999997</v>
      </c>
    </row>
    <row r="11" spans="2:9" s="8" customFormat="1" ht="43.2" x14ac:dyDescent="0.3">
      <c r="B11" s="156" t="s">
        <v>93</v>
      </c>
      <c r="C11" s="156" t="s">
        <v>94</v>
      </c>
      <c r="D11" s="156" t="s">
        <v>95</v>
      </c>
      <c r="E11" s="156" t="s">
        <v>136</v>
      </c>
      <c r="F11" s="156" t="s">
        <v>224</v>
      </c>
      <c r="G11" s="156" t="s">
        <v>218</v>
      </c>
    </row>
    <row r="12" spans="2:9" x14ac:dyDescent="0.3">
      <c r="B12" s="153" t="s">
        <v>96</v>
      </c>
      <c r="C12" s="154">
        <f>SUM(C13:C15)</f>
        <v>0</v>
      </c>
      <c r="D12" s="154">
        <f t="shared" ref="D12:F12" si="0">SUM(D13:D15)</f>
        <v>0</v>
      </c>
      <c r="E12" s="154">
        <f t="shared" ref="E12" si="1">SUM(E13:E15)</f>
        <v>0</v>
      </c>
      <c r="F12" s="154">
        <f t="shared" si="0"/>
        <v>0</v>
      </c>
      <c r="G12" s="154">
        <f t="shared" ref="G12" si="2">SUM(G13:G15)</f>
        <v>0</v>
      </c>
    </row>
    <row r="13" spans="2:9" x14ac:dyDescent="0.3">
      <c r="B13" s="10" t="s">
        <v>97</v>
      </c>
      <c r="C13" s="13"/>
      <c r="D13" s="13"/>
      <c r="E13" s="13"/>
      <c r="F13" s="13"/>
      <c r="G13" s="13"/>
    </row>
    <row r="14" spans="2:9" x14ac:dyDescent="0.3">
      <c r="B14" s="10" t="s">
        <v>98</v>
      </c>
      <c r="C14" s="13"/>
      <c r="D14" s="13"/>
      <c r="E14" s="13"/>
      <c r="F14" s="13"/>
      <c r="G14" s="13"/>
    </row>
    <row r="15" spans="2:9" ht="28.8" x14ac:dyDescent="0.3">
      <c r="B15" s="10" t="s">
        <v>99</v>
      </c>
      <c r="C15" s="13"/>
      <c r="D15" s="13"/>
      <c r="E15" s="13"/>
      <c r="F15" s="13"/>
      <c r="G15" s="13"/>
    </row>
    <row r="16" spans="2:9" x14ac:dyDescent="0.3">
      <c r="B16" s="153" t="s">
        <v>100</v>
      </c>
      <c r="C16" s="154">
        <f>SUM(C17:C20)</f>
        <v>0</v>
      </c>
      <c r="D16" s="154">
        <f t="shared" ref="D16:F16" si="3">SUM(D17:D20)</f>
        <v>0</v>
      </c>
      <c r="E16" s="154">
        <f t="shared" ref="E16" si="4">SUM(E17:E20)</f>
        <v>0</v>
      </c>
      <c r="F16" s="154">
        <f t="shared" si="3"/>
        <v>0</v>
      </c>
      <c r="G16" s="154">
        <f t="shared" ref="G16" si="5">SUM(G17:G20)</f>
        <v>0</v>
      </c>
    </row>
    <row r="17" spans="2:7" x14ac:dyDescent="0.3">
      <c r="B17" s="10" t="s">
        <v>101</v>
      </c>
      <c r="C17" s="13"/>
      <c r="D17" s="13"/>
      <c r="E17" s="13"/>
      <c r="F17" s="13"/>
      <c r="G17" s="13"/>
    </row>
    <row r="18" spans="2:7" x14ac:dyDescent="0.3">
      <c r="B18" s="10" t="s">
        <v>102</v>
      </c>
      <c r="C18" s="13"/>
      <c r="D18" s="13"/>
      <c r="E18" s="13"/>
      <c r="F18" s="13"/>
      <c r="G18" s="13"/>
    </row>
    <row r="19" spans="2:7" x14ac:dyDescent="0.3">
      <c r="B19" s="10" t="s">
        <v>103</v>
      </c>
      <c r="C19" s="13"/>
      <c r="D19" s="13"/>
      <c r="E19" s="13"/>
      <c r="F19" s="13"/>
      <c r="G19" s="13"/>
    </row>
    <row r="20" spans="2:7" x14ac:dyDescent="0.3">
      <c r="B20" s="10" t="s">
        <v>104</v>
      </c>
      <c r="C20" s="13"/>
      <c r="D20" s="13"/>
      <c r="E20" s="13"/>
      <c r="F20" s="13"/>
      <c r="G20" s="13"/>
    </row>
    <row r="21" spans="2:7" ht="28.8" x14ac:dyDescent="0.3">
      <c r="B21" s="10" t="s">
        <v>105</v>
      </c>
      <c r="C21" s="13"/>
      <c r="D21" s="13"/>
      <c r="E21" s="13"/>
      <c r="F21" s="13"/>
      <c r="G21" s="13"/>
    </row>
    <row r="22" spans="2:7" ht="43.2" x14ac:dyDescent="0.3">
      <c r="B22" s="153" t="s">
        <v>106</v>
      </c>
      <c r="C22" s="154">
        <f>C23+C24</f>
        <v>0</v>
      </c>
      <c r="D22" s="154">
        <f t="shared" ref="D22:G22" si="6">D23+D24</f>
        <v>0</v>
      </c>
      <c r="E22" s="154">
        <f t="shared" si="6"/>
        <v>0</v>
      </c>
      <c r="F22" s="154">
        <f t="shared" si="6"/>
        <v>0</v>
      </c>
      <c r="G22" s="154">
        <f t="shared" si="6"/>
        <v>0</v>
      </c>
    </row>
    <row r="23" spans="2:7" ht="43.2" x14ac:dyDescent="0.3">
      <c r="B23" s="10" t="s">
        <v>107</v>
      </c>
      <c r="C23" s="13"/>
      <c r="D23" s="13"/>
      <c r="E23" s="13"/>
      <c r="F23" s="13"/>
      <c r="G23" s="13"/>
    </row>
    <row r="24" spans="2:7" ht="28.8" x14ac:dyDescent="0.3">
      <c r="B24" s="10" t="s">
        <v>108</v>
      </c>
      <c r="C24" s="13"/>
      <c r="D24" s="13"/>
      <c r="E24" s="13"/>
      <c r="F24" s="13"/>
      <c r="G24" s="13"/>
    </row>
    <row r="25" spans="2:7" ht="28.8" x14ac:dyDescent="0.3">
      <c r="B25" s="10" t="s">
        <v>109</v>
      </c>
      <c r="C25" s="13"/>
      <c r="D25" s="13"/>
      <c r="E25" s="13"/>
      <c r="F25" s="13"/>
      <c r="G25" s="13"/>
    </row>
    <row r="26" spans="2:7" ht="43.2" x14ac:dyDescent="0.3">
      <c r="B26" s="10" t="s">
        <v>110</v>
      </c>
      <c r="C26" s="13"/>
      <c r="D26" s="13"/>
      <c r="E26" s="13"/>
      <c r="F26" s="13"/>
      <c r="G26" s="13"/>
    </row>
    <row r="27" spans="2:7" x14ac:dyDescent="0.3">
      <c r="B27" s="10" t="s">
        <v>111</v>
      </c>
      <c r="C27" s="13"/>
      <c r="D27" s="13"/>
      <c r="E27" s="13"/>
      <c r="F27" s="13"/>
      <c r="G27" s="13"/>
    </row>
    <row r="28" spans="2:7" x14ac:dyDescent="0.3">
      <c r="B28" s="10" t="s">
        <v>112</v>
      </c>
      <c r="C28" s="13"/>
      <c r="D28" s="13"/>
      <c r="E28" s="13"/>
      <c r="F28" s="13"/>
      <c r="G28" s="13"/>
    </row>
    <row r="29" spans="2:7" ht="28.8" x14ac:dyDescent="0.3">
      <c r="B29" s="10" t="s">
        <v>113</v>
      </c>
      <c r="C29" s="13"/>
      <c r="D29" s="13"/>
      <c r="E29" s="13"/>
      <c r="F29" s="13"/>
      <c r="G29" s="13"/>
    </row>
    <row r="30" spans="2:7" x14ac:dyDescent="0.3">
      <c r="B30" s="10" t="s">
        <v>114</v>
      </c>
      <c r="C30" s="13"/>
      <c r="D30" s="13"/>
      <c r="E30" s="13"/>
      <c r="F30" s="13"/>
      <c r="G30" s="13"/>
    </row>
    <row r="31" spans="2:7" x14ac:dyDescent="0.3">
      <c r="B31" s="10" t="s">
        <v>115</v>
      </c>
      <c r="C31" s="13"/>
      <c r="D31" s="13"/>
      <c r="E31" s="13"/>
      <c r="F31" s="13"/>
      <c r="G31" s="13"/>
    </row>
    <row r="32" spans="2:7" x14ac:dyDescent="0.3">
      <c r="B32" s="10" t="s">
        <v>116</v>
      </c>
      <c r="C32" s="13"/>
      <c r="D32" s="13"/>
      <c r="E32" s="13"/>
      <c r="F32" s="13"/>
      <c r="G32" s="13"/>
    </row>
    <row r="33" spans="2:7" x14ac:dyDescent="0.3">
      <c r="B33" s="10" t="s">
        <v>117</v>
      </c>
      <c r="C33" s="13"/>
      <c r="D33" s="13"/>
      <c r="E33" s="13"/>
      <c r="F33" s="13"/>
      <c r="G33" s="13"/>
    </row>
    <row r="34" spans="2:7" x14ac:dyDescent="0.3">
      <c r="B34" s="10" t="s">
        <v>118</v>
      </c>
      <c r="C34" s="13"/>
      <c r="D34" s="13"/>
      <c r="E34" s="13"/>
      <c r="F34" s="13"/>
      <c r="G34" s="13"/>
    </row>
    <row r="35" spans="2:7" x14ac:dyDescent="0.3">
      <c r="B35" s="153" t="s">
        <v>119</v>
      </c>
      <c r="C35" s="154">
        <f>C36+C37+C38+C39</f>
        <v>0</v>
      </c>
      <c r="D35" s="154">
        <f t="shared" ref="D35:G35" si="7">D36+D37+D38+D39</f>
        <v>0</v>
      </c>
      <c r="E35" s="154">
        <f t="shared" si="7"/>
        <v>0</v>
      </c>
      <c r="F35" s="154">
        <f t="shared" si="7"/>
        <v>0</v>
      </c>
      <c r="G35" s="154">
        <f t="shared" si="7"/>
        <v>0</v>
      </c>
    </row>
    <row r="36" spans="2:7" x14ac:dyDescent="0.3">
      <c r="B36" s="10" t="s">
        <v>120</v>
      </c>
      <c r="C36" s="13"/>
      <c r="D36" s="13"/>
      <c r="E36" s="13"/>
      <c r="F36" s="13"/>
      <c r="G36" s="13"/>
    </row>
    <row r="37" spans="2:7" x14ac:dyDescent="0.3">
      <c r="B37" s="10" t="s">
        <v>121</v>
      </c>
      <c r="C37" s="13"/>
      <c r="D37" s="13"/>
      <c r="E37" s="13"/>
      <c r="F37" s="13"/>
      <c r="G37" s="13"/>
    </row>
    <row r="38" spans="2:7" ht="28.8" x14ac:dyDescent="0.3">
      <c r="B38" s="10" t="s">
        <v>122</v>
      </c>
      <c r="C38" s="13"/>
      <c r="D38" s="13"/>
      <c r="E38" s="13"/>
      <c r="F38" s="13"/>
      <c r="G38" s="13"/>
    </row>
    <row r="39" spans="2:7" x14ac:dyDescent="0.3">
      <c r="B39" s="10" t="s">
        <v>123</v>
      </c>
      <c r="C39" s="13"/>
      <c r="D39" s="13"/>
      <c r="E39" s="13"/>
      <c r="F39" s="13"/>
      <c r="G39" s="13"/>
    </row>
    <row r="40" spans="2:7" x14ac:dyDescent="0.3">
      <c r="B40" s="156" t="s">
        <v>124</v>
      </c>
      <c r="C40" s="157">
        <f>SUM(C13:C15,C17:C21,C23:C34,C36:C39)</f>
        <v>0</v>
      </c>
      <c r="D40" s="157">
        <f t="shared" ref="D40:F40" si="8">SUM(D13:D15,D17:D21,D23:D34,D36:D39)</f>
        <v>0</v>
      </c>
      <c r="E40" s="157">
        <f>SUM(E13:E15,E17:E21,E23:E34,E36:E39)</f>
        <v>0</v>
      </c>
      <c r="F40" s="157">
        <f t="shared" si="8"/>
        <v>0</v>
      </c>
      <c r="G40" s="157">
        <f t="shared" ref="G40" si="9">SUM(G13:G15,G17:G21,G23:G34,G36:G39)</f>
        <v>0</v>
      </c>
    </row>
    <row r="43" spans="2:7" x14ac:dyDescent="0.3">
      <c r="B43" s="155" t="s">
        <v>225</v>
      </c>
      <c r="C43" s="155" t="s">
        <v>231</v>
      </c>
      <c r="D43" s="155" t="s">
        <v>232</v>
      </c>
    </row>
    <row r="44" spans="2:7" x14ac:dyDescent="0.3">
      <c r="B44" s="143" t="s">
        <v>229</v>
      </c>
      <c r="C44" s="144">
        <v>6</v>
      </c>
      <c r="D44" s="145"/>
    </row>
    <row r="45" spans="2:7" ht="16.2" x14ac:dyDescent="0.35">
      <c r="B45" s="143" t="s">
        <v>234</v>
      </c>
      <c r="C45" s="146">
        <v>434332.5</v>
      </c>
      <c r="D45" s="147"/>
    </row>
    <row r="46" spans="2:7" x14ac:dyDescent="0.3">
      <c r="B46" s="143" t="s">
        <v>230</v>
      </c>
      <c r="C46" s="148">
        <v>43500</v>
      </c>
      <c r="D46" s="149"/>
    </row>
    <row r="47" spans="2:7" x14ac:dyDescent="0.3">
      <c r="B47" s="143" t="s">
        <v>233</v>
      </c>
      <c r="C47" s="150">
        <f>C46/C45</f>
        <v>0.10015368410146604</v>
      </c>
      <c r="D47" s="151"/>
    </row>
    <row r="48" spans="2:7" ht="16.2" x14ac:dyDescent="0.35">
      <c r="B48" s="152" t="s">
        <v>226</v>
      </c>
      <c r="C48" s="146">
        <f>C45+C46</f>
        <v>477832.5</v>
      </c>
      <c r="D48" s="147"/>
    </row>
    <row r="49" spans="2:4" x14ac:dyDescent="0.3">
      <c r="B49" s="152" t="s">
        <v>227</v>
      </c>
      <c r="C49" s="144">
        <f>C48+G40</f>
        <v>477832.5</v>
      </c>
      <c r="D49" s="145"/>
    </row>
    <row r="53" spans="2:4" x14ac:dyDescent="0.3">
      <c r="B53" s="140" t="s">
        <v>228</v>
      </c>
      <c r="C53" s="141">
        <f>C45/87500</f>
        <v>4.9638</v>
      </c>
    </row>
  </sheetData>
  <mergeCells count="4">
    <mergeCell ref="C9:F9"/>
    <mergeCell ref="C8:F8"/>
    <mergeCell ref="C7:F7"/>
    <mergeCell ref="C6:F6"/>
  </mergeCells>
  <conditionalFormatting sqref="C47:D47">
    <cfRule type="cellIs" dxfId="1" priority="4" operator="greaterThan">
      <formula>0.75</formula>
    </cfRule>
    <cfRule type="cellIs" dxfId="0" priority="5" operator="greaterThan">
      <formula>1</formula>
    </cfRule>
  </conditionalFormatting>
  <pageMargins left="0.25" right="0.25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AQ45"/>
  <sheetViews>
    <sheetView showGridLines="0" zoomScale="80" zoomScaleNormal="80" workbookViewId="0">
      <pane ySplit="11" topLeftCell="A36" activePane="bottomLeft" state="frozen"/>
      <selection pane="bottomLeft" activeCell="E48" sqref="E48"/>
    </sheetView>
  </sheetViews>
  <sheetFormatPr defaultColWidth="9.109375" defaultRowHeight="14.4" x14ac:dyDescent="0.3"/>
  <cols>
    <col min="1" max="1" width="3.6640625" style="8" bestFit="1" customWidth="1" collapsed="1"/>
    <col min="2" max="2" width="44.44140625" style="8" customWidth="1" collapsed="1"/>
    <col min="3" max="3" width="37.5546875" style="8" customWidth="1" collapsed="1"/>
    <col min="4" max="4" width="8.88671875" style="108" customWidth="1" collapsed="1"/>
    <col min="5" max="5" width="12.109375" style="108" customWidth="1" collapsed="1"/>
    <col min="6" max="6" width="12.109375" style="8" customWidth="1" collapsed="1"/>
    <col min="7" max="7" width="12.109375" style="8" customWidth="1"/>
    <col min="8" max="10" width="12.109375" style="8" customWidth="1" collapsed="1"/>
    <col min="11" max="11" width="20" style="8" customWidth="1" collapsed="1"/>
    <col min="12" max="12" width="18.5546875" style="8" customWidth="1" collapsed="1"/>
    <col min="13" max="13" width="12.109375" style="8" hidden="1" customWidth="1" collapsed="1"/>
    <col min="14" max="14" width="16.6640625" style="8" customWidth="1" collapsed="1"/>
    <col min="15" max="15" width="4.6640625" style="8" customWidth="1" collapsed="1"/>
    <col min="16" max="17" width="11" style="8" customWidth="1" collapsed="1"/>
    <col min="18" max="18" width="12.88671875" style="8" customWidth="1" collapsed="1"/>
    <col min="19" max="22" width="12.5546875" style="8" customWidth="1" collapsed="1"/>
    <col min="23" max="26" width="9.109375" style="8" collapsed="1"/>
    <col min="27" max="27" width="13.6640625" style="8" customWidth="1" collapsed="1"/>
    <col min="28" max="34" width="9.109375" style="8" collapsed="1"/>
    <col min="35" max="43" width="9.109375" style="8"/>
    <col min="44" max="16384" width="9.109375" style="8" collapsed="1"/>
  </cols>
  <sheetData>
    <row r="6" spans="1:21" x14ac:dyDescent="0.3">
      <c r="B6" s="15" t="s">
        <v>89</v>
      </c>
      <c r="C6" s="203">
        <f>Centralizator!C6</f>
        <v>0</v>
      </c>
      <c r="D6" s="203"/>
      <c r="E6" s="203"/>
      <c r="F6" s="203"/>
    </row>
    <row r="7" spans="1:21" x14ac:dyDescent="0.3">
      <c r="B7" s="15" t="s">
        <v>90</v>
      </c>
      <c r="C7" s="203">
        <f>Centralizator!C7</f>
        <v>0</v>
      </c>
      <c r="D7" s="203"/>
      <c r="E7" s="203"/>
      <c r="F7" s="203"/>
      <c r="H7" s="96" t="s">
        <v>219</v>
      </c>
    </row>
    <row r="8" spans="1:21" x14ac:dyDescent="0.3">
      <c r="B8" s="15" t="s">
        <v>91</v>
      </c>
      <c r="C8" s="203">
        <f>Centralizator!C8</f>
        <v>0</v>
      </c>
      <c r="D8" s="203"/>
      <c r="E8" s="203"/>
      <c r="F8" s="203"/>
    </row>
    <row r="9" spans="1:21" x14ac:dyDescent="0.3">
      <c r="B9" s="15" t="s">
        <v>92</v>
      </c>
      <c r="C9" s="203">
        <f>Centralizator!C9</f>
        <v>0</v>
      </c>
      <c r="D9" s="203"/>
      <c r="E9" s="203"/>
      <c r="F9" s="203"/>
      <c r="H9" s="158">
        <f>H40</f>
        <v>0</v>
      </c>
      <c r="I9" s="158">
        <f>I40</f>
        <v>0</v>
      </c>
      <c r="J9" s="158">
        <f>J40</f>
        <v>0</v>
      </c>
      <c r="K9" s="158">
        <f>K40</f>
        <v>0</v>
      </c>
      <c r="L9" s="158"/>
    </row>
    <row r="11" spans="1:21" ht="39" customHeight="1" thickBot="1" x14ac:dyDescent="0.35">
      <c r="A11" s="159" t="s">
        <v>131</v>
      </c>
      <c r="B11" s="159" t="s">
        <v>93</v>
      </c>
      <c r="C11" s="159" t="s">
        <v>132</v>
      </c>
      <c r="D11" s="159" t="s">
        <v>8</v>
      </c>
      <c r="E11" s="159" t="s">
        <v>133</v>
      </c>
      <c r="F11" s="159" t="s">
        <v>134</v>
      </c>
      <c r="G11" s="159" t="s">
        <v>135</v>
      </c>
      <c r="H11" s="159" t="s">
        <v>94</v>
      </c>
      <c r="I11" s="159" t="s">
        <v>95</v>
      </c>
      <c r="J11" s="159" t="s">
        <v>136</v>
      </c>
      <c r="K11" s="159" t="s">
        <v>224</v>
      </c>
      <c r="L11" s="159" t="s">
        <v>218</v>
      </c>
      <c r="M11" s="16" t="s">
        <v>137</v>
      </c>
    </row>
    <row r="12" spans="1:21" x14ac:dyDescent="0.3">
      <c r="A12" s="128">
        <v>1</v>
      </c>
      <c r="B12" s="129" t="s">
        <v>97</v>
      </c>
      <c r="C12" s="129" t="s">
        <v>223</v>
      </c>
      <c r="D12" s="130"/>
      <c r="E12" s="130"/>
      <c r="F12" s="131"/>
      <c r="G12" s="132"/>
      <c r="H12" s="97">
        <f>ROUND(E12*F12,2)</f>
        <v>0</v>
      </c>
      <c r="I12" s="98">
        <f>ROUND(H12*G12,2)</f>
        <v>0</v>
      </c>
      <c r="J12" s="99">
        <f>ROUND(H12+I12,2)</f>
        <v>0</v>
      </c>
      <c r="K12" s="100">
        <f>J12</f>
        <v>0</v>
      </c>
      <c r="L12" s="100"/>
      <c r="M12" s="17" t="str">
        <f>IF($B12=0, "", VLOOKUP($B12, B_meta!$A:$B, 2, 0))</f>
        <v>1. Personal</v>
      </c>
      <c r="P12" s="14"/>
      <c r="U12" s="83"/>
    </row>
    <row r="13" spans="1:21" x14ac:dyDescent="0.3">
      <c r="A13" s="133">
        <v>2</v>
      </c>
      <c r="B13" s="125"/>
      <c r="C13" s="125"/>
      <c r="D13" s="126"/>
      <c r="E13" s="126"/>
      <c r="F13" s="127"/>
      <c r="G13" s="134"/>
      <c r="H13" s="26">
        <v>0</v>
      </c>
      <c r="I13" s="25">
        <f t="shared" ref="I13:I39" si="0">ROUND(H13*G13,2)</f>
        <v>0</v>
      </c>
      <c r="J13" s="28">
        <f t="shared" ref="J13:J38" si="1">ROUND(H13+I13,2)</f>
        <v>0</v>
      </c>
      <c r="K13" s="101">
        <f t="shared" ref="K13" si="2">J13</f>
        <v>0</v>
      </c>
      <c r="L13" s="101"/>
      <c r="M13" s="17" t="str">
        <f>IF($B13=0, "", VLOOKUP($B13, B_meta!$A:$B, 2, 0))</f>
        <v/>
      </c>
      <c r="P13" s="14"/>
      <c r="U13" s="83"/>
    </row>
    <row r="14" spans="1:21" x14ac:dyDescent="0.3">
      <c r="A14" s="133">
        <v>3</v>
      </c>
      <c r="B14" s="125"/>
      <c r="C14" s="125"/>
      <c r="D14" s="126"/>
      <c r="E14" s="126"/>
      <c r="F14" s="127"/>
      <c r="G14" s="134"/>
      <c r="H14" s="26">
        <f>ROUND(E14*F14,2)</f>
        <v>0</v>
      </c>
      <c r="I14" s="25">
        <f t="shared" si="0"/>
        <v>0</v>
      </c>
      <c r="J14" s="28">
        <f t="shared" si="1"/>
        <v>0</v>
      </c>
      <c r="K14" s="101">
        <f t="shared" ref="K14:K39" si="3">J14</f>
        <v>0</v>
      </c>
      <c r="L14" s="101"/>
      <c r="M14" s="17" t="str">
        <f>IF($B14=0, "", VLOOKUP($B14, B_meta!$A:$B, 2, 0))</f>
        <v/>
      </c>
      <c r="P14" s="14"/>
      <c r="U14" s="83"/>
    </row>
    <row r="15" spans="1:21" x14ac:dyDescent="0.3">
      <c r="A15" s="133">
        <v>4</v>
      </c>
      <c r="B15" s="125"/>
      <c r="C15" s="125"/>
      <c r="D15" s="126"/>
      <c r="E15" s="126"/>
      <c r="F15" s="127"/>
      <c r="G15" s="134"/>
      <c r="H15" s="26">
        <f t="shared" ref="H15:H39" si="4">ROUND(E15*F15,2)</f>
        <v>0</v>
      </c>
      <c r="I15" s="25">
        <f t="shared" si="0"/>
        <v>0</v>
      </c>
      <c r="J15" s="28">
        <f t="shared" si="1"/>
        <v>0</v>
      </c>
      <c r="K15" s="101">
        <f t="shared" si="3"/>
        <v>0</v>
      </c>
      <c r="L15" s="101"/>
      <c r="M15" s="17" t="str">
        <f>IF($B15=0, "", VLOOKUP($B15, B_meta!$A:$B, 2, 0))</f>
        <v/>
      </c>
      <c r="P15" s="14"/>
      <c r="U15" s="83"/>
    </row>
    <row r="16" spans="1:21" x14ac:dyDescent="0.3">
      <c r="A16" s="133">
        <v>5</v>
      </c>
      <c r="B16" s="125"/>
      <c r="C16" s="125"/>
      <c r="D16" s="126"/>
      <c r="E16" s="126"/>
      <c r="F16" s="127"/>
      <c r="G16" s="134"/>
      <c r="H16" s="26">
        <f t="shared" si="4"/>
        <v>0</v>
      </c>
      <c r="I16" s="25">
        <f t="shared" si="0"/>
        <v>0</v>
      </c>
      <c r="J16" s="28">
        <f t="shared" si="1"/>
        <v>0</v>
      </c>
      <c r="K16" s="101">
        <f t="shared" si="3"/>
        <v>0</v>
      </c>
      <c r="L16" s="101"/>
      <c r="M16" s="17" t="str">
        <f>IF($B16=0, "", VLOOKUP($B16, B_meta!$A:$B, 2, 0))</f>
        <v/>
      </c>
      <c r="P16" s="14"/>
      <c r="U16" s="83"/>
    </row>
    <row r="17" spans="1:34" x14ac:dyDescent="0.3">
      <c r="A17" s="133">
        <v>6</v>
      </c>
      <c r="B17" s="125"/>
      <c r="C17" s="125"/>
      <c r="D17" s="126"/>
      <c r="E17" s="126"/>
      <c r="F17" s="127"/>
      <c r="G17" s="134"/>
      <c r="H17" s="26">
        <f t="shared" si="4"/>
        <v>0</v>
      </c>
      <c r="I17" s="25">
        <f t="shared" si="0"/>
        <v>0</v>
      </c>
      <c r="J17" s="28">
        <f t="shared" si="1"/>
        <v>0</v>
      </c>
      <c r="K17" s="101">
        <f t="shared" si="3"/>
        <v>0</v>
      </c>
      <c r="L17" s="101"/>
      <c r="M17" s="17" t="str">
        <f>IF($B17=0, "", VLOOKUP($B17, B_meta!$A:$B, 2, 0))</f>
        <v/>
      </c>
      <c r="P17" s="14"/>
      <c r="U17" s="83"/>
    </row>
    <row r="18" spans="1:34" x14ac:dyDescent="0.3">
      <c r="A18" s="133">
        <v>7</v>
      </c>
      <c r="B18" s="125"/>
      <c r="C18" s="125"/>
      <c r="D18" s="126"/>
      <c r="E18" s="126"/>
      <c r="F18" s="127"/>
      <c r="G18" s="134"/>
      <c r="H18" s="26">
        <f>ROUND(E18*F18,2)</f>
        <v>0</v>
      </c>
      <c r="I18" s="25">
        <f t="shared" si="0"/>
        <v>0</v>
      </c>
      <c r="J18" s="28">
        <f t="shared" si="1"/>
        <v>0</v>
      </c>
      <c r="K18" s="101">
        <f t="shared" si="3"/>
        <v>0</v>
      </c>
      <c r="L18" s="101"/>
      <c r="M18" s="17" t="str">
        <f>IF($B18=0, "", VLOOKUP($B18, B_meta!$A:$B, 2, 0))</f>
        <v/>
      </c>
      <c r="P18" s="14"/>
      <c r="U18" s="83"/>
    </row>
    <row r="19" spans="1:34" x14ac:dyDescent="0.3">
      <c r="A19" s="133">
        <v>8</v>
      </c>
      <c r="B19" s="125"/>
      <c r="C19" s="125"/>
      <c r="D19" s="126"/>
      <c r="E19" s="126"/>
      <c r="F19" s="127"/>
      <c r="G19" s="134"/>
      <c r="H19" s="26">
        <f t="shared" si="4"/>
        <v>0</v>
      </c>
      <c r="I19" s="25">
        <f t="shared" si="0"/>
        <v>0</v>
      </c>
      <c r="J19" s="28">
        <f t="shared" si="1"/>
        <v>0</v>
      </c>
      <c r="K19" s="101">
        <f t="shared" si="3"/>
        <v>0</v>
      </c>
      <c r="L19" s="101"/>
      <c r="M19" s="17" t="str">
        <f>IF($B19=0, "", VLOOKUP($B19, B_meta!$A:$B, 2, 0))</f>
        <v/>
      </c>
      <c r="P19" s="14"/>
      <c r="U19" s="83"/>
    </row>
    <row r="20" spans="1:34" x14ac:dyDescent="0.3">
      <c r="A20" s="133">
        <v>9</v>
      </c>
      <c r="B20" s="125"/>
      <c r="C20" s="125"/>
      <c r="D20" s="126"/>
      <c r="E20" s="126"/>
      <c r="F20" s="127"/>
      <c r="G20" s="134"/>
      <c r="H20" s="26">
        <v>0</v>
      </c>
      <c r="I20" s="25">
        <f t="shared" ref="I20" si="5">ROUND(H20*G20,2)</f>
        <v>0</v>
      </c>
      <c r="J20" s="28">
        <f t="shared" ref="J20" si="6">ROUND(H20+I20,2)</f>
        <v>0</v>
      </c>
      <c r="K20" s="101">
        <f t="shared" si="3"/>
        <v>0</v>
      </c>
      <c r="L20" s="101"/>
      <c r="M20" s="17" t="str">
        <f>IF($B20=0, "", VLOOKUP($B20, B_meta!$A:$B, 2, 0))</f>
        <v/>
      </c>
      <c r="P20" s="14"/>
      <c r="U20" s="83"/>
    </row>
    <row r="21" spans="1:34" x14ac:dyDescent="0.3">
      <c r="A21" s="133">
        <v>10</v>
      </c>
      <c r="B21" s="125"/>
      <c r="C21" s="125"/>
      <c r="D21" s="126"/>
      <c r="E21" s="126"/>
      <c r="F21" s="127"/>
      <c r="G21" s="134"/>
      <c r="H21" s="26">
        <f t="shared" si="4"/>
        <v>0</v>
      </c>
      <c r="I21" s="25">
        <f t="shared" si="0"/>
        <v>0</v>
      </c>
      <c r="J21" s="28">
        <f t="shared" si="1"/>
        <v>0</v>
      </c>
      <c r="K21" s="101">
        <f t="shared" si="3"/>
        <v>0</v>
      </c>
      <c r="L21" s="101"/>
      <c r="M21" s="17" t="str">
        <f>IF($B21=0, "", VLOOKUP($B21, B_meta!$A:$B, 2, 0))</f>
        <v/>
      </c>
      <c r="P21" s="14"/>
    </row>
    <row r="22" spans="1:34" x14ac:dyDescent="0.3">
      <c r="A22" s="133">
        <v>11</v>
      </c>
      <c r="B22" s="125"/>
      <c r="C22" s="125"/>
      <c r="D22" s="126"/>
      <c r="E22" s="126"/>
      <c r="F22" s="127"/>
      <c r="G22" s="134"/>
      <c r="H22" s="26">
        <f t="shared" si="4"/>
        <v>0</v>
      </c>
      <c r="I22" s="25">
        <f t="shared" si="0"/>
        <v>0</v>
      </c>
      <c r="J22" s="28">
        <f t="shared" si="1"/>
        <v>0</v>
      </c>
      <c r="K22" s="101">
        <f t="shared" si="3"/>
        <v>0</v>
      </c>
      <c r="L22" s="101"/>
      <c r="M22" s="17" t="str">
        <f>IF($B22=0, "", VLOOKUP($B22, B_meta!$A:$B, 2, 0))</f>
        <v/>
      </c>
      <c r="P22" s="14"/>
    </row>
    <row r="23" spans="1:34" x14ac:dyDescent="0.3">
      <c r="A23" s="133">
        <v>12</v>
      </c>
      <c r="B23" s="125"/>
      <c r="C23" s="125"/>
      <c r="D23" s="126"/>
      <c r="E23" s="126"/>
      <c r="F23" s="127"/>
      <c r="G23" s="134"/>
      <c r="H23" s="26">
        <f t="shared" si="4"/>
        <v>0</v>
      </c>
      <c r="I23" s="25">
        <f t="shared" si="0"/>
        <v>0</v>
      </c>
      <c r="J23" s="28">
        <f t="shared" si="1"/>
        <v>0</v>
      </c>
      <c r="K23" s="101">
        <f t="shared" si="3"/>
        <v>0</v>
      </c>
      <c r="L23" s="101"/>
      <c r="M23" s="17" t="str">
        <f>IF($B23=0, "", VLOOKUP($B23, B_meta!$A:$B, 2, 0))</f>
        <v/>
      </c>
      <c r="P23" s="14"/>
    </row>
    <row r="24" spans="1:34" ht="15" thickBot="1" x14ac:dyDescent="0.35">
      <c r="A24" s="133">
        <v>13</v>
      </c>
      <c r="B24" s="125"/>
      <c r="C24" s="125"/>
      <c r="D24" s="126"/>
      <c r="E24" s="126"/>
      <c r="F24" s="127"/>
      <c r="G24" s="134"/>
      <c r="H24" s="87">
        <f>ROUND(E24*F24,2)</f>
        <v>0</v>
      </c>
      <c r="I24" s="88">
        <f t="shared" si="0"/>
        <v>0</v>
      </c>
      <c r="J24" s="89">
        <f t="shared" si="1"/>
        <v>0</v>
      </c>
      <c r="K24" s="101">
        <f t="shared" si="3"/>
        <v>0</v>
      </c>
      <c r="L24" s="102"/>
      <c r="M24" s="17" t="str">
        <f>IF($B24=0, "", VLOOKUP($B24, B_meta!$A:$B, 2, 0))</f>
        <v/>
      </c>
      <c r="P24" s="14"/>
    </row>
    <row r="25" spans="1:34" x14ac:dyDescent="0.3">
      <c r="A25" s="133">
        <v>14</v>
      </c>
      <c r="B25" s="125"/>
      <c r="C25" s="125"/>
      <c r="D25" s="126"/>
      <c r="E25" s="126"/>
      <c r="F25" s="127"/>
      <c r="G25" s="134"/>
      <c r="H25" s="84">
        <f t="shared" si="4"/>
        <v>0</v>
      </c>
      <c r="I25" s="85">
        <f t="shared" si="0"/>
        <v>0</v>
      </c>
      <c r="J25" s="86">
        <f t="shared" si="1"/>
        <v>0</v>
      </c>
      <c r="K25" s="101">
        <f t="shared" si="3"/>
        <v>0</v>
      </c>
      <c r="L25" s="103"/>
      <c r="M25" s="17" t="str">
        <f>IF($B25=0, "", VLOOKUP($B25, B_meta!$A:$B, 2, 0))</f>
        <v/>
      </c>
      <c r="P25" s="14"/>
      <c r="T25" s="83"/>
      <c r="U25" s="83"/>
      <c r="AE25" s="83"/>
      <c r="AF25" s="83"/>
      <c r="AG25" s="83"/>
      <c r="AH25" s="83"/>
    </row>
    <row r="26" spans="1:34" x14ac:dyDescent="0.3">
      <c r="A26" s="133">
        <v>15</v>
      </c>
      <c r="B26" s="125"/>
      <c r="C26" s="125"/>
      <c r="D26" s="126"/>
      <c r="E26" s="126"/>
      <c r="F26" s="127"/>
      <c r="G26" s="134"/>
      <c r="H26" s="26">
        <f t="shared" si="4"/>
        <v>0</v>
      </c>
      <c r="I26" s="25">
        <f t="shared" si="0"/>
        <v>0</v>
      </c>
      <c r="J26" s="28">
        <f t="shared" si="1"/>
        <v>0</v>
      </c>
      <c r="K26" s="101">
        <f t="shared" si="3"/>
        <v>0</v>
      </c>
      <c r="L26" s="101"/>
      <c r="M26" s="17" t="str">
        <f>IF($B26=0, "", VLOOKUP($B26, B_meta!$A:$B, 2, 0))</f>
        <v/>
      </c>
      <c r="P26" s="14"/>
      <c r="U26" s="83"/>
      <c r="AC26" s="83"/>
    </row>
    <row r="27" spans="1:34" x14ac:dyDescent="0.3">
      <c r="A27" s="133">
        <v>16</v>
      </c>
      <c r="B27" s="125"/>
      <c r="C27" s="125"/>
      <c r="D27" s="126"/>
      <c r="E27" s="126"/>
      <c r="F27" s="127"/>
      <c r="G27" s="134"/>
      <c r="H27" s="26">
        <f t="shared" si="4"/>
        <v>0</v>
      </c>
      <c r="I27" s="25">
        <f t="shared" si="0"/>
        <v>0</v>
      </c>
      <c r="J27" s="28">
        <f t="shared" si="1"/>
        <v>0</v>
      </c>
      <c r="K27" s="101">
        <f t="shared" si="3"/>
        <v>0</v>
      </c>
      <c r="L27" s="101"/>
      <c r="M27" s="17" t="str">
        <f>IF($B27=0, "", VLOOKUP($B27, B_meta!$A:$B, 2, 0))</f>
        <v/>
      </c>
      <c r="P27" s="14"/>
      <c r="AC27" s="83"/>
    </row>
    <row r="28" spans="1:34" x14ac:dyDescent="0.3">
      <c r="A28" s="133">
        <v>17</v>
      </c>
      <c r="B28" s="125"/>
      <c r="C28" s="125"/>
      <c r="D28" s="126"/>
      <c r="E28" s="126"/>
      <c r="F28" s="127"/>
      <c r="G28" s="134"/>
      <c r="H28" s="26">
        <f t="shared" si="4"/>
        <v>0</v>
      </c>
      <c r="I28" s="25">
        <f t="shared" si="0"/>
        <v>0</v>
      </c>
      <c r="J28" s="28">
        <f t="shared" si="1"/>
        <v>0</v>
      </c>
      <c r="K28" s="101">
        <f t="shared" si="3"/>
        <v>0</v>
      </c>
      <c r="L28" s="101"/>
      <c r="M28" s="17" t="str">
        <f>IF($B28=0, "", VLOOKUP($B28, B_meta!$A:$B, 2, 0))</f>
        <v/>
      </c>
      <c r="P28" s="14"/>
      <c r="X28" s="94"/>
    </row>
    <row r="29" spans="1:34" x14ac:dyDescent="0.3">
      <c r="A29" s="133">
        <v>18</v>
      </c>
      <c r="B29" s="125"/>
      <c r="C29" s="125"/>
      <c r="D29" s="126"/>
      <c r="E29" s="126"/>
      <c r="F29" s="127"/>
      <c r="G29" s="134"/>
      <c r="H29" s="26">
        <f>ROUND(E29*F29,2)</f>
        <v>0</v>
      </c>
      <c r="I29" s="25">
        <f t="shared" si="0"/>
        <v>0</v>
      </c>
      <c r="J29" s="28">
        <f t="shared" si="1"/>
        <v>0</v>
      </c>
      <c r="K29" s="101">
        <f t="shared" si="3"/>
        <v>0</v>
      </c>
      <c r="L29" s="101"/>
      <c r="M29" s="17" t="str">
        <f>IF($B29=0, "", VLOOKUP($B29, B_meta!$A:$B, 2, 0))</f>
        <v/>
      </c>
      <c r="P29" s="14"/>
      <c r="X29" s="94"/>
    </row>
    <row r="30" spans="1:34" x14ac:dyDescent="0.3">
      <c r="A30" s="133">
        <v>19</v>
      </c>
      <c r="B30" s="125"/>
      <c r="C30" s="125"/>
      <c r="D30" s="126"/>
      <c r="E30" s="126"/>
      <c r="F30" s="127"/>
      <c r="G30" s="134"/>
      <c r="H30" s="26">
        <f>ROUND(E30*F30,2)</f>
        <v>0</v>
      </c>
      <c r="I30" s="25">
        <f t="shared" si="0"/>
        <v>0</v>
      </c>
      <c r="J30" s="28">
        <f t="shared" si="1"/>
        <v>0</v>
      </c>
      <c r="K30" s="101">
        <f t="shared" si="3"/>
        <v>0</v>
      </c>
      <c r="L30" s="101"/>
      <c r="M30" s="17" t="str">
        <f>IF($B30=0, "", VLOOKUP($B30, B_meta!$A:$B, 2, 0))</f>
        <v/>
      </c>
      <c r="P30" s="14"/>
      <c r="X30" s="94"/>
    </row>
    <row r="31" spans="1:34" x14ac:dyDescent="0.3">
      <c r="A31" s="133">
        <v>20</v>
      </c>
      <c r="B31" s="125"/>
      <c r="C31" s="125"/>
      <c r="D31" s="126"/>
      <c r="E31" s="126"/>
      <c r="F31" s="127"/>
      <c r="G31" s="134"/>
      <c r="H31" s="26">
        <f t="shared" si="4"/>
        <v>0</v>
      </c>
      <c r="I31" s="25">
        <f t="shared" si="0"/>
        <v>0</v>
      </c>
      <c r="J31" s="28">
        <f t="shared" si="1"/>
        <v>0</v>
      </c>
      <c r="K31" s="101">
        <f t="shared" si="3"/>
        <v>0</v>
      </c>
      <c r="L31" s="101"/>
      <c r="M31" s="17" t="str">
        <f>IF($B31=0, "", VLOOKUP($B31, B_meta!$A:$B, 2, 0))</f>
        <v/>
      </c>
      <c r="P31" s="14"/>
    </row>
    <row r="32" spans="1:34" x14ac:dyDescent="0.3">
      <c r="A32" s="133">
        <v>21</v>
      </c>
      <c r="B32" s="125"/>
      <c r="C32" s="125"/>
      <c r="D32" s="126"/>
      <c r="E32" s="126"/>
      <c r="F32" s="127"/>
      <c r="G32" s="134"/>
      <c r="H32" s="26">
        <f t="shared" si="4"/>
        <v>0</v>
      </c>
      <c r="I32" s="25">
        <f t="shared" si="0"/>
        <v>0</v>
      </c>
      <c r="J32" s="28">
        <f t="shared" si="1"/>
        <v>0</v>
      </c>
      <c r="K32" s="101">
        <f t="shared" si="3"/>
        <v>0</v>
      </c>
      <c r="L32" s="101"/>
      <c r="M32" s="17" t="str">
        <f>IF($B32=0, "", VLOOKUP($B32, B_meta!$A:$B, 2, 0))</f>
        <v/>
      </c>
    </row>
    <row r="33" spans="1:13" x14ac:dyDescent="0.3">
      <c r="A33" s="133">
        <v>22</v>
      </c>
      <c r="B33" s="125"/>
      <c r="C33" s="125"/>
      <c r="D33" s="126"/>
      <c r="E33" s="126"/>
      <c r="F33" s="127"/>
      <c r="G33" s="134"/>
      <c r="H33" s="26">
        <f t="shared" si="4"/>
        <v>0</v>
      </c>
      <c r="I33" s="25">
        <f t="shared" si="0"/>
        <v>0</v>
      </c>
      <c r="J33" s="28">
        <f t="shared" si="1"/>
        <v>0</v>
      </c>
      <c r="K33" s="101">
        <f t="shared" si="3"/>
        <v>0</v>
      </c>
      <c r="L33" s="101"/>
      <c r="M33" s="17" t="str">
        <f>IF($B33=0, "", VLOOKUP($B33, B_meta!$A:$B, 2, 0))</f>
        <v/>
      </c>
    </row>
    <row r="34" spans="1:13" x14ac:dyDescent="0.3">
      <c r="A34" s="133">
        <v>23</v>
      </c>
      <c r="B34" s="125"/>
      <c r="C34" s="125"/>
      <c r="D34" s="126"/>
      <c r="E34" s="126"/>
      <c r="F34" s="127"/>
      <c r="G34" s="134"/>
      <c r="H34" s="26">
        <f t="shared" si="4"/>
        <v>0</v>
      </c>
      <c r="I34" s="25">
        <f t="shared" si="0"/>
        <v>0</v>
      </c>
      <c r="J34" s="28">
        <f t="shared" si="1"/>
        <v>0</v>
      </c>
      <c r="K34" s="101">
        <f t="shared" si="3"/>
        <v>0</v>
      </c>
      <c r="L34" s="101"/>
      <c r="M34" s="17" t="str">
        <f>IF($B34=0, "", VLOOKUP($B34, B_meta!$A:$B, 2, 0))</f>
        <v/>
      </c>
    </row>
    <row r="35" spans="1:13" x14ac:dyDescent="0.3">
      <c r="A35" s="133">
        <v>24</v>
      </c>
      <c r="B35" s="125"/>
      <c r="C35" s="125"/>
      <c r="D35" s="126"/>
      <c r="E35" s="126"/>
      <c r="F35" s="127"/>
      <c r="G35" s="134"/>
      <c r="H35" s="26">
        <f t="shared" si="4"/>
        <v>0</v>
      </c>
      <c r="I35" s="25">
        <f t="shared" si="0"/>
        <v>0</v>
      </c>
      <c r="J35" s="28">
        <f t="shared" si="1"/>
        <v>0</v>
      </c>
      <c r="K35" s="101">
        <f t="shared" si="3"/>
        <v>0</v>
      </c>
      <c r="L35" s="101"/>
      <c r="M35" s="17" t="str">
        <f>IF($B35=0, "", VLOOKUP($B35, B_meta!$A:$B, 2, 0))</f>
        <v/>
      </c>
    </row>
    <row r="36" spans="1:13" ht="15" thickBot="1" x14ac:dyDescent="0.35">
      <c r="A36" s="133">
        <v>25</v>
      </c>
      <c r="B36" s="125"/>
      <c r="C36" s="125"/>
      <c r="D36" s="126"/>
      <c r="E36" s="126"/>
      <c r="F36" s="127"/>
      <c r="G36" s="134"/>
      <c r="H36" s="87">
        <f t="shared" si="4"/>
        <v>0</v>
      </c>
      <c r="I36" s="88">
        <f t="shared" si="0"/>
        <v>0</v>
      </c>
      <c r="J36" s="89">
        <f t="shared" si="1"/>
        <v>0</v>
      </c>
      <c r="K36" s="101">
        <f t="shared" si="3"/>
        <v>0</v>
      </c>
      <c r="L36" s="102"/>
      <c r="M36" s="17" t="str">
        <f>IF($B36=0, "", VLOOKUP($B36, B_meta!$A:$B, 2, 0))</f>
        <v/>
      </c>
    </row>
    <row r="37" spans="1:13" x14ac:dyDescent="0.3">
      <c r="A37" s="133">
        <v>26</v>
      </c>
      <c r="B37" s="125"/>
      <c r="C37" s="125"/>
      <c r="D37" s="126"/>
      <c r="E37" s="126"/>
      <c r="F37" s="127"/>
      <c r="G37" s="134"/>
      <c r="H37" s="84">
        <f t="shared" si="4"/>
        <v>0</v>
      </c>
      <c r="I37" s="85">
        <f t="shared" si="0"/>
        <v>0</v>
      </c>
      <c r="J37" s="86">
        <f t="shared" si="1"/>
        <v>0</v>
      </c>
      <c r="K37" s="101">
        <f t="shared" si="3"/>
        <v>0</v>
      </c>
      <c r="L37" s="103"/>
      <c r="M37" s="17" t="str">
        <f>IF($B37=0, "", VLOOKUP($B37, B_meta!$A:$B, 2, 0))</f>
        <v/>
      </c>
    </row>
    <row r="38" spans="1:13" x14ac:dyDescent="0.3">
      <c r="A38" s="133">
        <v>27</v>
      </c>
      <c r="B38" s="125"/>
      <c r="C38" s="125"/>
      <c r="D38" s="126"/>
      <c r="E38" s="126"/>
      <c r="F38" s="127"/>
      <c r="G38" s="134"/>
      <c r="H38" s="26">
        <f t="shared" si="4"/>
        <v>0</v>
      </c>
      <c r="I38" s="25">
        <f t="shared" si="0"/>
        <v>0</v>
      </c>
      <c r="J38" s="28">
        <f t="shared" si="1"/>
        <v>0</v>
      </c>
      <c r="K38" s="101">
        <f t="shared" si="3"/>
        <v>0</v>
      </c>
      <c r="L38" s="101"/>
      <c r="M38" s="17" t="str">
        <f>IF($B38=0, "", VLOOKUP($B38, B_meta!$A:$B, 2, 0))</f>
        <v/>
      </c>
    </row>
    <row r="39" spans="1:13" ht="15" thickBot="1" x14ac:dyDescent="0.35">
      <c r="A39" s="135">
        <v>28</v>
      </c>
      <c r="B39" s="136"/>
      <c r="C39" s="136"/>
      <c r="D39" s="137"/>
      <c r="E39" s="137"/>
      <c r="F39" s="138"/>
      <c r="G39" s="139"/>
      <c r="H39" s="104">
        <f t="shared" si="4"/>
        <v>0</v>
      </c>
      <c r="I39" s="105">
        <f t="shared" si="0"/>
        <v>0</v>
      </c>
      <c r="J39" s="106">
        <f>ROUND(H39+I39,2)</f>
        <v>0</v>
      </c>
      <c r="K39" s="101">
        <f t="shared" si="3"/>
        <v>0</v>
      </c>
      <c r="L39" s="107"/>
      <c r="M39" s="17" t="str">
        <f>IF($B39=0, "", VLOOKUP($B39, B_meta!$A:$B, 2, 0))</f>
        <v/>
      </c>
    </row>
    <row r="40" spans="1:13" x14ac:dyDescent="0.3">
      <c r="B40" s="204" t="s">
        <v>124</v>
      </c>
      <c r="C40" s="205"/>
      <c r="D40" s="205"/>
      <c r="E40" s="205"/>
      <c r="F40" s="205"/>
      <c r="G40" s="206"/>
      <c r="H40" s="160">
        <f>SUM(H12:H39)</f>
        <v>0</v>
      </c>
      <c r="I40" s="160">
        <f>SUM(I12:I39)</f>
        <v>0</v>
      </c>
      <c r="J40" s="161">
        <f>SUM(J12:J39)</f>
        <v>0</v>
      </c>
      <c r="K40" s="162">
        <f>SUM(K12:K39)</f>
        <v>0</v>
      </c>
      <c r="L40" s="162"/>
    </row>
    <row r="41" spans="1:13" x14ac:dyDescent="0.3">
      <c r="J41" s="83"/>
    </row>
    <row r="42" spans="1:13" ht="15" thickBot="1" x14ac:dyDescent="0.35"/>
    <row r="43" spans="1:13" ht="15" thickBot="1" x14ac:dyDescent="0.35">
      <c r="B43" s="163" t="s">
        <v>220</v>
      </c>
      <c r="C43" s="164"/>
    </row>
    <row r="44" spans="1:13" ht="35.4" customHeight="1" thickBot="1" x14ac:dyDescent="0.35">
      <c r="B44" s="165" t="s">
        <v>221</v>
      </c>
      <c r="C44" s="166"/>
    </row>
    <row r="45" spans="1:13" ht="31.95" customHeight="1" thickBot="1" x14ac:dyDescent="0.35">
      <c r="B45" s="165" t="s">
        <v>222</v>
      </c>
      <c r="C45" s="166"/>
    </row>
  </sheetData>
  <mergeCells count="5">
    <mergeCell ref="C6:F6"/>
    <mergeCell ref="C7:F7"/>
    <mergeCell ref="C8:F8"/>
    <mergeCell ref="C9:F9"/>
    <mergeCell ref="B40:G40"/>
  </mergeCells>
  <dataValidations count="1">
    <dataValidation type="list" allowBlank="1" showInputMessage="1" showErrorMessage="1" sqref="G12:G39" xr:uid="{00000000-0002-0000-0200-000000000000}">
      <formula1>"0%, 9%, 19%"</formula1>
    </dataValidation>
  </dataValidations>
  <pageMargins left="0.25" right="0.25" top="0.75" bottom="0.7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BB0E4B-3F57-4DBD-B23D-015A3003E00B}">
          <x14:formula1>
            <xm:f>Centralizator!$B$12:$B$39</xm:f>
          </x14:formula1>
          <xm:sqref>B12:B39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4"/>
  <sheetViews>
    <sheetView workbookViewId="0">
      <selection activeCell="A24" sqref="A1:A24"/>
    </sheetView>
  </sheetViews>
  <sheetFormatPr defaultColWidth="9.109375" defaultRowHeight="14.4" x14ac:dyDescent="0.3"/>
  <cols>
    <col min="1" max="1" width="76.44140625" style="8" customWidth="1" collapsed="1"/>
    <col min="2" max="2" width="27.44140625" style="8" customWidth="1" collapsed="1"/>
    <col min="3" max="16384" width="9.109375" style="8" collapsed="1"/>
  </cols>
  <sheetData>
    <row r="1" spans="1:2" x14ac:dyDescent="0.3">
      <c r="A1" s="10" t="s">
        <v>97</v>
      </c>
      <c r="B1" s="10" t="s">
        <v>125</v>
      </c>
    </row>
    <row r="2" spans="1:2" x14ac:dyDescent="0.3">
      <c r="A2" s="10" t="s">
        <v>98</v>
      </c>
      <c r="B2" s="10" t="s">
        <v>125</v>
      </c>
    </row>
    <row r="3" spans="1:2" ht="28.8" x14ac:dyDescent="0.3">
      <c r="A3" s="10" t="s">
        <v>99</v>
      </c>
      <c r="B3" s="10" t="s">
        <v>125</v>
      </c>
    </row>
    <row r="4" spans="1:2" x14ac:dyDescent="0.3">
      <c r="A4" s="10" t="s">
        <v>101</v>
      </c>
      <c r="B4" s="10" t="s">
        <v>126</v>
      </c>
    </row>
    <row r="5" spans="1:2" x14ac:dyDescent="0.3">
      <c r="A5" s="10" t="s">
        <v>102</v>
      </c>
      <c r="B5" s="10" t="s">
        <v>126</v>
      </c>
    </row>
    <row r="6" spans="1:2" x14ac:dyDescent="0.3">
      <c r="A6" s="10" t="s">
        <v>103</v>
      </c>
      <c r="B6" s="10" t="s">
        <v>126</v>
      </c>
    </row>
    <row r="7" spans="1:2" x14ac:dyDescent="0.3">
      <c r="A7" s="10" t="s">
        <v>104</v>
      </c>
      <c r="B7" s="10" t="s">
        <v>126</v>
      </c>
    </row>
    <row r="8" spans="1:2" ht="28.8" x14ac:dyDescent="0.3">
      <c r="A8" s="10" t="s">
        <v>105</v>
      </c>
      <c r="B8" s="10" t="s">
        <v>128</v>
      </c>
    </row>
    <row r="9" spans="1:2" ht="28.8" x14ac:dyDescent="0.3">
      <c r="A9" s="10" t="s">
        <v>107</v>
      </c>
      <c r="B9" s="10" t="s">
        <v>127</v>
      </c>
    </row>
    <row r="10" spans="1:2" ht="28.8" x14ac:dyDescent="0.3">
      <c r="A10" s="10" t="s">
        <v>108</v>
      </c>
      <c r="B10" s="10" t="s">
        <v>129</v>
      </c>
    </row>
    <row r="11" spans="1:2" ht="28.8" x14ac:dyDescent="0.3">
      <c r="A11" s="10" t="s">
        <v>109</v>
      </c>
      <c r="B11" s="10" t="s">
        <v>130</v>
      </c>
    </row>
    <row r="12" spans="1:2" ht="43.2" x14ac:dyDescent="0.3">
      <c r="A12" s="10" t="s">
        <v>110</v>
      </c>
      <c r="B12" s="10" t="s">
        <v>128</v>
      </c>
    </row>
    <row r="13" spans="1:2" x14ac:dyDescent="0.3">
      <c r="A13" s="10" t="s">
        <v>111</v>
      </c>
      <c r="B13" s="10" t="s">
        <v>130</v>
      </c>
    </row>
    <row r="14" spans="1:2" x14ac:dyDescent="0.3">
      <c r="A14" s="10" t="s">
        <v>112</v>
      </c>
      <c r="B14" s="10" t="s">
        <v>130</v>
      </c>
    </row>
    <row r="15" spans="1:2" ht="28.8" x14ac:dyDescent="0.3">
      <c r="A15" s="10" t="s">
        <v>113</v>
      </c>
      <c r="B15" s="10" t="s">
        <v>130</v>
      </c>
    </row>
    <row r="16" spans="1:2" x14ac:dyDescent="0.3">
      <c r="A16" s="10" t="s">
        <v>114</v>
      </c>
      <c r="B16" s="10" t="s">
        <v>130</v>
      </c>
    </row>
    <row r="17" spans="1:2" x14ac:dyDescent="0.3">
      <c r="A17" s="10" t="s">
        <v>115</v>
      </c>
      <c r="B17" s="10" t="s">
        <v>130</v>
      </c>
    </row>
    <row r="18" spans="1:2" x14ac:dyDescent="0.3">
      <c r="A18" s="10" t="s">
        <v>116</v>
      </c>
      <c r="B18" s="10" t="s">
        <v>130</v>
      </c>
    </row>
    <row r="19" spans="1:2" x14ac:dyDescent="0.3">
      <c r="A19" s="10" t="s">
        <v>117</v>
      </c>
      <c r="B19" s="10" t="s">
        <v>130</v>
      </c>
    </row>
    <row r="20" spans="1:2" x14ac:dyDescent="0.3">
      <c r="A20" s="10" t="s">
        <v>118</v>
      </c>
      <c r="B20" s="10" t="s">
        <v>130</v>
      </c>
    </row>
    <row r="21" spans="1:2" x14ac:dyDescent="0.3">
      <c r="A21" s="10" t="s">
        <v>120</v>
      </c>
      <c r="B21" s="10" t="s">
        <v>130</v>
      </c>
    </row>
    <row r="22" spans="1:2" x14ac:dyDescent="0.3">
      <c r="A22" s="10" t="s">
        <v>121</v>
      </c>
      <c r="B22" s="10" t="s">
        <v>130</v>
      </c>
    </row>
    <row r="23" spans="1:2" ht="28.8" x14ac:dyDescent="0.3">
      <c r="A23" s="10" t="s">
        <v>122</v>
      </c>
      <c r="B23" s="10" t="s">
        <v>130</v>
      </c>
    </row>
    <row r="24" spans="1:2" x14ac:dyDescent="0.3">
      <c r="A24" s="10" t="s">
        <v>123</v>
      </c>
      <c r="B24" s="10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6:Y78"/>
  <sheetViews>
    <sheetView showGridLines="0" topLeftCell="C1" zoomScaleNormal="100" workbookViewId="0">
      <selection activeCell="J17" sqref="J17"/>
    </sheetView>
  </sheetViews>
  <sheetFormatPr defaultColWidth="8.6640625" defaultRowHeight="14.4" x14ac:dyDescent="0.3"/>
  <cols>
    <col min="1" max="1" width="3.44140625" customWidth="1"/>
    <col min="2" max="2" width="23.109375" customWidth="1"/>
    <col min="3" max="22" width="8.44140625" customWidth="1"/>
    <col min="23" max="23" width="13.88671875" customWidth="1"/>
    <col min="24" max="24" width="11.33203125" customWidth="1"/>
    <col min="25" max="25" width="15.44140625" customWidth="1"/>
  </cols>
  <sheetData>
    <row r="6" spans="2:25" x14ac:dyDescent="0.3">
      <c r="B6" s="18" t="s">
        <v>89</v>
      </c>
      <c r="C6" s="212">
        <f>Centralizator!C6</f>
        <v>0</v>
      </c>
      <c r="D6" s="213"/>
      <c r="E6" s="213"/>
      <c r="F6" s="214"/>
    </row>
    <row r="7" spans="2:25" ht="14.25" customHeight="1" x14ac:dyDescent="0.3">
      <c r="B7" s="18" t="s">
        <v>90</v>
      </c>
      <c r="C7" s="212">
        <f>Centralizator!C7</f>
        <v>0</v>
      </c>
      <c r="D7" s="213"/>
      <c r="E7" s="213"/>
      <c r="F7" s="214"/>
    </row>
    <row r="8" spans="2:25" ht="14.25" customHeight="1" x14ac:dyDescent="0.3">
      <c r="B8" s="18" t="s">
        <v>91</v>
      </c>
      <c r="C8" s="212">
        <f>Centralizator!C8</f>
        <v>0</v>
      </c>
      <c r="D8" s="213"/>
      <c r="E8" s="213"/>
      <c r="F8" s="214"/>
    </row>
    <row r="9" spans="2:25" ht="14.25" customHeight="1" x14ac:dyDescent="0.3">
      <c r="B9" s="18" t="s">
        <v>92</v>
      </c>
      <c r="C9" s="212">
        <f>Centralizator!C9</f>
        <v>0</v>
      </c>
      <c r="D9" s="213"/>
      <c r="E9" s="213"/>
      <c r="F9" s="214"/>
    </row>
    <row r="10" spans="2:25" ht="15" thickBot="1" x14ac:dyDescent="0.35"/>
    <row r="11" spans="2:25" ht="15.6" thickTop="1" thickBot="1" x14ac:dyDescent="0.35">
      <c r="B11" s="167" t="s">
        <v>5</v>
      </c>
      <c r="C11" s="215" t="s">
        <v>182</v>
      </c>
      <c r="D11" s="215"/>
      <c r="E11" s="215" t="s">
        <v>183</v>
      </c>
      <c r="F11" s="215"/>
      <c r="G11" s="215" t="s">
        <v>184</v>
      </c>
      <c r="H11" s="215"/>
      <c r="I11" s="215" t="s">
        <v>185</v>
      </c>
      <c r="J11" s="215"/>
      <c r="K11" s="223" t="s">
        <v>173</v>
      </c>
      <c r="L11" s="224"/>
      <c r="M11" s="215" t="s">
        <v>174</v>
      </c>
      <c r="N11" s="215"/>
      <c r="O11" s="215" t="s">
        <v>175</v>
      </c>
      <c r="P11" s="215"/>
      <c r="Q11" s="215" t="s">
        <v>176</v>
      </c>
      <c r="R11" s="215"/>
      <c r="S11" s="215" t="s">
        <v>177</v>
      </c>
      <c r="T11" s="215"/>
      <c r="U11" s="215" t="s">
        <v>204</v>
      </c>
      <c r="V11" s="215"/>
      <c r="W11" s="215" t="s">
        <v>205</v>
      </c>
      <c r="X11" s="215"/>
      <c r="Y11" s="43" t="s">
        <v>206</v>
      </c>
    </row>
    <row r="12" spans="2:25" ht="15.6" thickTop="1" thickBot="1" x14ac:dyDescent="0.35">
      <c r="B12" s="207" t="s">
        <v>2</v>
      </c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</row>
    <row r="13" spans="2:25" ht="15.6" thickTop="1" thickBot="1" x14ac:dyDescent="0.35">
      <c r="B13" s="20" t="s">
        <v>0</v>
      </c>
      <c r="C13" s="217"/>
      <c r="D13" s="218"/>
      <c r="E13" s="219"/>
      <c r="F13" s="220"/>
      <c r="G13" s="219"/>
      <c r="H13" s="220"/>
      <c r="I13" s="219"/>
      <c r="J13" s="220"/>
      <c r="K13" s="219"/>
      <c r="L13" s="220"/>
      <c r="M13" s="219"/>
      <c r="N13" s="220"/>
      <c r="O13" s="219"/>
      <c r="P13" s="220"/>
      <c r="Q13" s="219"/>
      <c r="R13" s="220"/>
      <c r="S13" s="219"/>
      <c r="T13" s="220"/>
      <c r="U13" s="219"/>
      <c r="V13" s="220"/>
      <c r="W13" s="219"/>
      <c r="X13" s="220"/>
      <c r="Y13" s="44"/>
    </row>
    <row r="14" spans="2:25" ht="15" thickTop="1" x14ac:dyDescent="0.3">
      <c r="B14" s="21" t="s">
        <v>1</v>
      </c>
      <c r="C14" s="217"/>
      <c r="D14" s="218"/>
      <c r="E14" s="219"/>
      <c r="F14" s="220"/>
      <c r="G14" s="219"/>
      <c r="H14" s="220"/>
      <c r="I14" s="219"/>
      <c r="J14" s="220"/>
      <c r="K14" s="219"/>
      <c r="L14" s="220"/>
      <c r="M14" s="219"/>
      <c r="N14" s="220"/>
      <c r="O14" s="219"/>
      <c r="P14" s="220"/>
      <c r="Q14" s="219"/>
      <c r="R14" s="220"/>
      <c r="S14" s="219"/>
      <c r="T14" s="220"/>
      <c r="U14" s="219"/>
      <c r="V14" s="220"/>
      <c r="W14" s="219"/>
      <c r="X14" s="220"/>
      <c r="Y14" s="44"/>
    </row>
    <row r="15" spans="2:25" ht="15" thickBot="1" x14ac:dyDescent="0.35">
      <c r="B15" s="207" t="s">
        <v>3</v>
      </c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</row>
    <row r="16" spans="2:25" ht="15.6" thickTop="1" thickBot="1" x14ac:dyDescent="0.35">
      <c r="B16" s="21" t="s">
        <v>4</v>
      </c>
      <c r="C16" s="225"/>
      <c r="D16" s="226"/>
      <c r="E16" s="225"/>
      <c r="F16" s="226"/>
      <c r="G16" s="227"/>
      <c r="H16" s="228"/>
      <c r="I16" s="225"/>
      <c r="J16" s="226"/>
      <c r="K16" s="225"/>
      <c r="L16" s="226"/>
      <c r="M16" s="225"/>
      <c r="N16" s="226"/>
      <c r="O16" s="225"/>
      <c r="P16" s="226"/>
      <c r="Q16" s="225"/>
      <c r="R16" s="226"/>
      <c r="S16" s="225"/>
      <c r="T16" s="226"/>
      <c r="U16" s="227"/>
      <c r="V16" s="228"/>
      <c r="W16" s="227"/>
      <c r="X16" s="228"/>
      <c r="Y16" s="78"/>
    </row>
    <row r="17" spans="2:25" ht="15" thickTop="1" x14ac:dyDescent="0.3"/>
    <row r="18" spans="2:25" x14ac:dyDescent="0.3">
      <c r="B18" s="211" t="s">
        <v>6</v>
      </c>
      <c r="C18" s="211" t="s">
        <v>7</v>
      </c>
      <c r="D18" s="211" t="s">
        <v>8</v>
      </c>
      <c r="E18" s="207" t="s">
        <v>9</v>
      </c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9" t="s">
        <v>207</v>
      </c>
      <c r="X18" s="209" t="s">
        <v>208</v>
      </c>
      <c r="Y18" s="209" t="s">
        <v>209</v>
      </c>
    </row>
    <row r="19" spans="2:25" x14ac:dyDescent="0.3">
      <c r="B19" s="211"/>
      <c r="C19" s="211"/>
      <c r="D19" s="211"/>
      <c r="E19" s="168" t="s">
        <v>186</v>
      </c>
      <c r="F19" s="168" t="s">
        <v>187</v>
      </c>
      <c r="G19" s="168" t="s">
        <v>188</v>
      </c>
      <c r="H19" s="168" t="s">
        <v>189</v>
      </c>
      <c r="I19" s="168" t="s">
        <v>190</v>
      </c>
      <c r="J19" s="168" t="s">
        <v>191</v>
      </c>
      <c r="K19" s="168" t="s">
        <v>192</v>
      </c>
      <c r="L19" s="168" t="s">
        <v>193</v>
      </c>
      <c r="M19" s="168" t="s">
        <v>194</v>
      </c>
      <c r="N19" s="168" t="s">
        <v>195</v>
      </c>
      <c r="O19" s="168" t="s">
        <v>196</v>
      </c>
      <c r="P19" s="168" t="s">
        <v>197</v>
      </c>
      <c r="Q19" s="168" t="s">
        <v>198</v>
      </c>
      <c r="R19" s="168" t="s">
        <v>199</v>
      </c>
      <c r="S19" s="168" t="s">
        <v>200</v>
      </c>
      <c r="T19" s="168" t="s">
        <v>201</v>
      </c>
      <c r="U19" s="168" t="s">
        <v>202</v>
      </c>
      <c r="V19" s="168" t="s">
        <v>203</v>
      </c>
      <c r="W19" s="209"/>
      <c r="X19" s="209"/>
      <c r="Y19" s="209"/>
    </row>
    <row r="20" spans="2:25" ht="15" thickBot="1" x14ac:dyDescent="0.35">
      <c r="B20" s="207" t="s">
        <v>13</v>
      </c>
      <c r="C20" s="207"/>
      <c r="D20" s="207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7"/>
      <c r="X20" s="208"/>
      <c r="Y20" s="208"/>
    </row>
    <row r="21" spans="2:25" ht="15" thickTop="1" x14ac:dyDescent="0.3">
      <c r="B21" s="1" t="str">
        <f>$C$11</f>
        <v>Prod.│Serv. 1.</v>
      </c>
      <c r="C21" s="3">
        <f>$C$14</f>
        <v>0</v>
      </c>
      <c r="D21" s="3">
        <f>$C$13</f>
        <v>0</v>
      </c>
      <c r="E21" s="34"/>
      <c r="F21" s="35"/>
      <c r="G21" s="35"/>
      <c r="H21" s="112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6"/>
      <c r="W21" s="22">
        <f>SUM(E21:V21)</f>
        <v>0</v>
      </c>
      <c r="X21" s="115"/>
      <c r="Y21" s="29"/>
    </row>
    <row r="22" spans="2:25" x14ac:dyDescent="0.3">
      <c r="B22" s="1" t="str">
        <f>$E$11</f>
        <v>Prod.│Serv. 2.</v>
      </c>
      <c r="C22" s="3">
        <f>$E$14</f>
        <v>0</v>
      </c>
      <c r="D22" s="3">
        <f>$E$13</f>
        <v>0</v>
      </c>
      <c r="E22" s="37"/>
      <c r="F22" s="38"/>
      <c r="G22" s="110"/>
      <c r="H22" s="110"/>
      <c r="I22" s="110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113"/>
      <c r="W22" s="22">
        <f t="shared" ref="W22:W32" si="0">SUM(E22:V22)</f>
        <v>0</v>
      </c>
      <c r="X22" s="114"/>
      <c r="Y22" s="116"/>
    </row>
    <row r="23" spans="2:25" x14ac:dyDescent="0.3">
      <c r="B23" s="1" t="str">
        <f>$G$11</f>
        <v>Prod.│Serv. 3.</v>
      </c>
      <c r="C23" s="3">
        <f>$G$14</f>
        <v>0</v>
      </c>
      <c r="D23" s="3">
        <f>$G$13</f>
        <v>0</v>
      </c>
      <c r="E23" s="40"/>
      <c r="F23" s="41"/>
      <c r="G23" s="111"/>
      <c r="H23" s="11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2"/>
      <c r="W23" s="22">
        <f t="shared" si="0"/>
        <v>0</v>
      </c>
      <c r="X23" s="32"/>
      <c r="Y23" s="33"/>
    </row>
    <row r="24" spans="2:25" x14ac:dyDescent="0.3">
      <c r="B24" s="1" t="str">
        <f>$I$11</f>
        <v>Prod.│Serv. 4.</v>
      </c>
      <c r="C24" s="3">
        <f>$I$14</f>
        <v>0</v>
      </c>
      <c r="D24" s="3">
        <f>$I$13</f>
        <v>0</v>
      </c>
      <c r="E24" s="40"/>
      <c r="F24" s="41"/>
      <c r="G24" s="41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22">
        <f t="shared" si="0"/>
        <v>0</v>
      </c>
      <c r="X24" s="114"/>
      <c r="Y24" s="116"/>
    </row>
    <row r="25" spans="2:25" x14ac:dyDescent="0.3">
      <c r="B25" s="1" t="str">
        <f>$K$11</f>
        <v>Prod.│Serv. 5.</v>
      </c>
      <c r="C25" s="3">
        <f>$K$14</f>
        <v>0</v>
      </c>
      <c r="D25" s="3">
        <f>$K$13</f>
        <v>0</v>
      </c>
      <c r="E25" s="40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2"/>
      <c r="W25" s="22">
        <f t="shared" si="0"/>
        <v>0</v>
      </c>
      <c r="X25" s="32"/>
      <c r="Y25" s="33"/>
    </row>
    <row r="26" spans="2:25" x14ac:dyDescent="0.3">
      <c r="B26" s="1" t="str">
        <f>M11</f>
        <v>Prod.│Serv. 6.</v>
      </c>
      <c r="C26" s="3">
        <f>$M$14</f>
        <v>0</v>
      </c>
      <c r="D26" s="3">
        <f>$M$13</f>
        <v>0</v>
      </c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22">
        <f t="shared" si="0"/>
        <v>0</v>
      </c>
      <c r="X26" s="30"/>
      <c r="Y26" s="31"/>
    </row>
    <row r="27" spans="2:25" x14ac:dyDescent="0.3">
      <c r="B27" s="1" t="str">
        <f>O11</f>
        <v>Prod.│Serv. 7.</v>
      </c>
      <c r="C27" s="3">
        <f>$O$14</f>
        <v>0</v>
      </c>
      <c r="D27" s="3">
        <f>$O$13</f>
        <v>0</v>
      </c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2"/>
      <c r="W27" s="22">
        <f t="shared" si="0"/>
        <v>0</v>
      </c>
      <c r="X27" s="32"/>
      <c r="Y27" s="33"/>
    </row>
    <row r="28" spans="2:25" x14ac:dyDescent="0.3">
      <c r="B28" s="1" t="str">
        <f>Q11</f>
        <v>Prod.│Serv. 8.</v>
      </c>
      <c r="C28" s="3">
        <f>Q14</f>
        <v>0</v>
      </c>
      <c r="D28" s="3">
        <f>R13</f>
        <v>0</v>
      </c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2"/>
      <c r="W28" s="22">
        <f t="shared" si="0"/>
        <v>0</v>
      </c>
      <c r="X28" s="32"/>
      <c r="Y28" s="33"/>
    </row>
    <row r="29" spans="2:25" x14ac:dyDescent="0.3">
      <c r="B29" s="1" t="str">
        <f>S11</f>
        <v>Prod.│Serv. 9.</v>
      </c>
      <c r="C29" s="3">
        <f>S14</f>
        <v>0</v>
      </c>
      <c r="D29" s="3">
        <f>T13</f>
        <v>0</v>
      </c>
      <c r="E29" s="37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9"/>
      <c r="W29" s="22">
        <f t="shared" si="0"/>
        <v>0</v>
      </c>
      <c r="X29" s="30"/>
      <c r="Y29" s="31"/>
    </row>
    <row r="30" spans="2:25" x14ac:dyDescent="0.3">
      <c r="B30" s="1" t="str">
        <f>U11</f>
        <v>Prod.│Serv. 10.</v>
      </c>
      <c r="C30" s="3">
        <f>U14</f>
        <v>0</v>
      </c>
      <c r="D30" s="3">
        <f>V13</f>
        <v>0</v>
      </c>
      <c r="E30" s="120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2"/>
      <c r="W30" s="22">
        <f t="shared" si="0"/>
        <v>0</v>
      </c>
      <c r="X30" s="123"/>
      <c r="Y30" s="124"/>
    </row>
    <row r="31" spans="2:25" x14ac:dyDescent="0.3">
      <c r="B31" s="1" t="str">
        <f>W11</f>
        <v>Prod.│Serv. 11.</v>
      </c>
      <c r="C31" s="3">
        <f>W14</f>
        <v>0</v>
      </c>
      <c r="D31" s="3">
        <f>X13</f>
        <v>0</v>
      </c>
      <c r="E31" s="120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2"/>
      <c r="W31" s="22">
        <f t="shared" si="0"/>
        <v>0</v>
      </c>
      <c r="X31" s="123"/>
      <c r="Y31" s="124"/>
    </row>
    <row r="32" spans="2:25" x14ac:dyDescent="0.3">
      <c r="B32" s="1" t="str">
        <f>Y11</f>
        <v>Prod.│Serv. 12.</v>
      </c>
      <c r="C32" s="3">
        <f>Y14</f>
        <v>0</v>
      </c>
      <c r="D32" s="3">
        <f>Z13</f>
        <v>0</v>
      </c>
      <c r="E32" s="120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2"/>
      <c r="W32" s="22">
        <f t="shared" si="0"/>
        <v>0</v>
      </c>
      <c r="X32" s="123"/>
      <c r="Y32" s="124"/>
    </row>
    <row r="33" spans="2:25" x14ac:dyDescent="0.3">
      <c r="B33" s="207" t="s">
        <v>14</v>
      </c>
      <c r="C33" s="207"/>
      <c r="D33" s="207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07"/>
      <c r="X33" s="222"/>
      <c r="Y33" s="222"/>
    </row>
    <row r="34" spans="2:25" x14ac:dyDescent="0.3">
      <c r="B34" s="1" t="str">
        <f>B21</f>
        <v>Prod.│Serv. 1.</v>
      </c>
      <c r="C34" s="3">
        <f>C21</f>
        <v>0</v>
      </c>
      <c r="D34" s="5" t="s">
        <v>15</v>
      </c>
      <c r="E34" s="3">
        <f>E21*$C21</f>
        <v>0</v>
      </c>
      <c r="F34" s="3">
        <f t="shared" ref="F34:V45" si="1">F21*$C21</f>
        <v>0</v>
      </c>
      <c r="G34" s="3">
        <f t="shared" si="1"/>
        <v>0</v>
      </c>
      <c r="H34" s="3">
        <f t="shared" si="1"/>
        <v>0</v>
      </c>
      <c r="I34" s="3">
        <f t="shared" si="1"/>
        <v>0</v>
      </c>
      <c r="J34" s="3">
        <f t="shared" si="1"/>
        <v>0</v>
      </c>
      <c r="K34" s="3">
        <f t="shared" si="1"/>
        <v>0</v>
      </c>
      <c r="L34" s="3">
        <f t="shared" si="1"/>
        <v>0</v>
      </c>
      <c r="M34" s="3">
        <f t="shared" si="1"/>
        <v>0</v>
      </c>
      <c r="N34" s="3">
        <f t="shared" si="1"/>
        <v>0</v>
      </c>
      <c r="O34" s="3">
        <f t="shared" si="1"/>
        <v>0</v>
      </c>
      <c r="P34" s="3">
        <f t="shared" si="1"/>
        <v>0</v>
      </c>
      <c r="Q34" s="3">
        <f t="shared" si="1"/>
        <v>0</v>
      </c>
      <c r="R34" s="3">
        <f t="shared" si="1"/>
        <v>0</v>
      </c>
      <c r="S34" s="3">
        <f t="shared" si="1"/>
        <v>0</v>
      </c>
      <c r="T34" s="3">
        <f t="shared" si="1"/>
        <v>0</v>
      </c>
      <c r="U34" s="3">
        <f t="shared" si="1"/>
        <v>0</v>
      </c>
      <c r="V34" s="3">
        <f t="shared" si="1"/>
        <v>0</v>
      </c>
      <c r="W34" s="2">
        <f>SUM(E34:V34)</f>
        <v>0</v>
      </c>
      <c r="X34" s="2">
        <f>X21*$C21</f>
        <v>0</v>
      </c>
      <c r="Y34" s="2">
        <f>Y21*$C21</f>
        <v>0</v>
      </c>
    </row>
    <row r="35" spans="2:25" x14ac:dyDescent="0.3">
      <c r="B35" s="1" t="str">
        <f t="shared" ref="B35:C44" si="2">B22</f>
        <v>Prod.│Serv. 2.</v>
      </c>
      <c r="C35" s="3">
        <f t="shared" si="2"/>
        <v>0</v>
      </c>
      <c r="D35" s="5" t="s">
        <v>15</v>
      </c>
      <c r="E35" s="3">
        <f t="shared" ref="E35:T45" si="3">E22*$C22</f>
        <v>0</v>
      </c>
      <c r="F35" s="3">
        <f t="shared" si="3"/>
        <v>0</v>
      </c>
      <c r="G35" s="3">
        <f t="shared" si="3"/>
        <v>0</v>
      </c>
      <c r="H35" s="3">
        <f t="shared" si="3"/>
        <v>0</v>
      </c>
      <c r="I35" s="3">
        <f t="shared" si="3"/>
        <v>0</v>
      </c>
      <c r="J35" s="3">
        <f t="shared" si="3"/>
        <v>0</v>
      </c>
      <c r="K35" s="3">
        <f t="shared" si="3"/>
        <v>0</v>
      </c>
      <c r="L35" s="3">
        <f t="shared" si="3"/>
        <v>0</v>
      </c>
      <c r="M35" s="3">
        <f t="shared" si="3"/>
        <v>0</v>
      </c>
      <c r="N35" s="3">
        <f t="shared" si="3"/>
        <v>0</v>
      </c>
      <c r="O35" s="3">
        <f t="shared" si="3"/>
        <v>0</v>
      </c>
      <c r="P35" s="3">
        <f t="shared" si="3"/>
        <v>0</v>
      </c>
      <c r="Q35" s="3">
        <f t="shared" si="3"/>
        <v>0</v>
      </c>
      <c r="R35" s="3">
        <f t="shared" si="3"/>
        <v>0</v>
      </c>
      <c r="S35" s="3">
        <f t="shared" si="3"/>
        <v>0</v>
      </c>
      <c r="T35" s="3">
        <f t="shared" si="3"/>
        <v>0</v>
      </c>
      <c r="U35" s="3">
        <f t="shared" si="1"/>
        <v>0</v>
      </c>
      <c r="V35" s="3">
        <f t="shared" si="1"/>
        <v>0</v>
      </c>
      <c r="W35" s="2">
        <f t="shared" ref="W35:W45" si="4">SUM(E35:V35)</f>
        <v>0</v>
      </c>
      <c r="X35" s="2">
        <f t="shared" ref="X35:Y45" si="5">X22*$C22</f>
        <v>0</v>
      </c>
      <c r="Y35" s="2">
        <f t="shared" si="5"/>
        <v>0</v>
      </c>
    </row>
    <row r="36" spans="2:25" x14ac:dyDescent="0.3">
      <c r="B36" s="1" t="str">
        <f t="shared" si="2"/>
        <v>Prod.│Serv. 3.</v>
      </c>
      <c r="C36" s="3">
        <f t="shared" si="2"/>
        <v>0</v>
      </c>
      <c r="D36" s="5" t="s">
        <v>15</v>
      </c>
      <c r="E36" s="3">
        <f t="shared" si="3"/>
        <v>0</v>
      </c>
      <c r="F36" s="3">
        <f t="shared" si="1"/>
        <v>0</v>
      </c>
      <c r="G36" s="3">
        <f t="shared" si="1"/>
        <v>0</v>
      </c>
      <c r="H36" s="3">
        <f t="shared" si="1"/>
        <v>0</v>
      </c>
      <c r="I36" s="3">
        <f t="shared" si="1"/>
        <v>0</v>
      </c>
      <c r="J36" s="3">
        <f t="shared" si="1"/>
        <v>0</v>
      </c>
      <c r="K36" s="3">
        <f t="shared" si="1"/>
        <v>0</v>
      </c>
      <c r="L36" s="3">
        <f t="shared" si="1"/>
        <v>0</v>
      </c>
      <c r="M36" s="3">
        <f t="shared" si="1"/>
        <v>0</v>
      </c>
      <c r="N36" s="3">
        <f t="shared" si="1"/>
        <v>0</v>
      </c>
      <c r="O36" s="3">
        <f t="shared" si="1"/>
        <v>0</v>
      </c>
      <c r="P36" s="3">
        <f t="shared" si="1"/>
        <v>0</v>
      </c>
      <c r="Q36" s="3">
        <f t="shared" si="1"/>
        <v>0</v>
      </c>
      <c r="R36" s="3">
        <f t="shared" si="1"/>
        <v>0</v>
      </c>
      <c r="S36" s="3">
        <f t="shared" si="1"/>
        <v>0</v>
      </c>
      <c r="T36" s="3">
        <f t="shared" si="1"/>
        <v>0</v>
      </c>
      <c r="U36" s="3">
        <f t="shared" si="1"/>
        <v>0</v>
      </c>
      <c r="V36" s="3">
        <f t="shared" si="1"/>
        <v>0</v>
      </c>
      <c r="W36" s="2">
        <f t="shared" si="4"/>
        <v>0</v>
      </c>
      <c r="X36" s="2">
        <f t="shared" si="5"/>
        <v>0</v>
      </c>
      <c r="Y36" s="2">
        <f t="shared" si="5"/>
        <v>0</v>
      </c>
    </row>
    <row r="37" spans="2:25" x14ac:dyDescent="0.3">
      <c r="B37" s="1" t="str">
        <f t="shared" si="2"/>
        <v>Prod.│Serv. 4.</v>
      </c>
      <c r="C37" s="3">
        <f t="shared" si="2"/>
        <v>0</v>
      </c>
      <c r="D37" s="5" t="s">
        <v>15</v>
      </c>
      <c r="E37" s="3">
        <f t="shared" si="3"/>
        <v>0</v>
      </c>
      <c r="F37" s="3">
        <f t="shared" si="1"/>
        <v>0</v>
      </c>
      <c r="G37" s="3">
        <f t="shared" si="1"/>
        <v>0</v>
      </c>
      <c r="H37" s="3">
        <f t="shared" si="1"/>
        <v>0</v>
      </c>
      <c r="I37" s="3">
        <f t="shared" si="1"/>
        <v>0</v>
      </c>
      <c r="J37" s="3">
        <f t="shared" si="1"/>
        <v>0</v>
      </c>
      <c r="K37" s="3">
        <f t="shared" si="1"/>
        <v>0</v>
      </c>
      <c r="L37" s="3">
        <f t="shared" si="1"/>
        <v>0</v>
      </c>
      <c r="M37" s="3">
        <f t="shared" si="1"/>
        <v>0</v>
      </c>
      <c r="N37" s="3">
        <f t="shared" si="1"/>
        <v>0</v>
      </c>
      <c r="O37" s="3">
        <f t="shared" si="1"/>
        <v>0</v>
      </c>
      <c r="P37" s="3">
        <f t="shared" si="1"/>
        <v>0</v>
      </c>
      <c r="Q37" s="3">
        <f t="shared" si="1"/>
        <v>0</v>
      </c>
      <c r="R37" s="3">
        <f t="shared" si="1"/>
        <v>0</v>
      </c>
      <c r="S37" s="3">
        <f t="shared" si="1"/>
        <v>0</v>
      </c>
      <c r="T37" s="3">
        <f t="shared" si="1"/>
        <v>0</v>
      </c>
      <c r="U37" s="3">
        <f t="shared" si="1"/>
        <v>0</v>
      </c>
      <c r="V37" s="3">
        <f t="shared" si="1"/>
        <v>0</v>
      </c>
      <c r="W37" s="2">
        <f t="shared" si="4"/>
        <v>0</v>
      </c>
      <c r="X37" s="2">
        <f t="shared" si="5"/>
        <v>0</v>
      </c>
      <c r="Y37" s="2">
        <f t="shared" si="5"/>
        <v>0</v>
      </c>
    </row>
    <row r="38" spans="2:25" x14ac:dyDescent="0.3">
      <c r="B38" s="1" t="str">
        <f t="shared" si="2"/>
        <v>Prod.│Serv. 5.</v>
      </c>
      <c r="C38" s="3">
        <f t="shared" si="2"/>
        <v>0</v>
      </c>
      <c r="D38" s="5" t="s">
        <v>15</v>
      </c>
      <c r="E38" s="3">
        <f t="shared" si="3"/>
        <v>0</v>
      </c>
      <c r="F38" s="3">
        <f t="shared" si="1"/>
        <v>0</v>
      </c>
      <c r="G38" s="3">
        <f t="shared" si="1"/>
        <v>0</v>
      </c>
      <c r="H38" s="3">
        <f t="shared" si="1"/>
        <v>0</v>
      </c>
      <c r="I38" s="3">
        <f t="shared" si="1"/>
        <v>0</v>
      </c>
      <c r="J38" s="3">
        <f t="shared" si="1"/>
        <v>0</v>
      </c>
      <c r="K38" s="3">
        <f t="shared" si="1"/>
        <v>0</v>
      </c>
      <c r="L38" s="3">
        <f t="shared" si="1"/>
        <v>0</v>
      </c>
      <c r="M38" s="3">
        <f t="shared" si="1"/>
        <v>0</v>
      </c>
      <c r="N38" s="3">
        <f t="shared" si="1"/>
        <v>0</v>
      </c>
      <c r="O38" s="3">
        <f t="shared" si="1"/>
        <v>0</v>
      </c>
      <c r="P38" s="3">
        <f t="shared" si="1"/>
        <v>0</v>
      </c>
      <c r="Q38" s="3">
        <f t="shared" si="1"/>
        <v>0</v>
      </c>
      <c r="R38" s="3">
        <f t="shared" si="1"/>
        <v>0</v>
      </c>
      <c r="S38" s="3">
        <f t="shared" si="1"/>
        <v>0</v>
      </c>
      <c r="T38" s="3">
        <f t="shared" si="1"/>
        <v>0</v>
      </c>
      <c r="U38" s="3">
        <f t="shared" si="1"/>
        <v>0</v>
      </c>
      <c r="V38" s="3">
        <f>V25*$C25</f>
        <v>0</v>
      </c>
      <c r="W38" s="2">
        <f t="shared" si="4"/>
        <v>0</v>
      </c>
      <c r="X38" s="2">
        <f t="shared" si="5"/>
        <v>0</v>
      </c>
      <c r="Y38" s="2">
        <f t="shared" si="5"/>
        <v>0</v>
      </c>
    </row>
    <row r="39" spans="2:25" x14ac:dyDescent="0.3">
      <c r="B39" s="1" t="str">
        <f t="shared" si="2"/>
        <v>Prod.│Serv. 6.</v>
      </c>
      <c r="C39" s="3">
        <f t="shared" si="2"/>
        <v>0</v>
      </c>
      <c r="D39" s="5" t="s">
        <v>15</v>
      </c>
      <c r="E39" s="3">
        <f t="shared" si="3"/>
        <v>0</v>
      </c>
      <c r="F39" s="3">
        <f t="shared" si="1"/>
        <v>0</v>
      </c>
      <c r="G39" s="3">
        <f t="shared" si="1"/>
        <v>0</v>
      </c>
      <c r="H39" s="3">
        <f t="shared" si="1"/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2">
        <f t="shared" si="4"/>
        <v>0</v>
      </c>
      <c r="X39" s="2">
        <f t="shared" si="5"/>
        <v>0</v>
      </c>
      <c r="Y39" s="2">
        <f t="shared" si="5"/>
        <v>0</v>
      </c>
    </row>
    <row r="40" spans="2:25" x14ac:dyDescent="0.3">
      <c r="B40" s="1" t="str">
        <f t="shared" si="2"/>
        <v>Prod.│Serv. 7.</v>
      </c>
      <c r="C40" s="3">
        <f t="shared" si="2"/>
        <v>0</v>
      </c>
      <c r="D40" s="5" t="s">
        <v>15</v>
      </c>
      <c r="E40" s="3">
        <f t="shared" si="3"/>
        <v>0</v>
      </c>
      <c r="F40" s="3">
        <f t="shared" si="1"/>
        <v>0</v>
      </c>
      <c r="G40" s="3">
        <f t="shared" si="1"/>
        <v>0</v>
      </c>
      <c r="H40" s="3">
        <f t="shared" si="1"/>
        <v>0</v>
      </c>
      <c r="I40" s="3">
        <f t="shared" si="1"/>
        <v>0</v>
      </c>
      <c r="J40" s="3">
        <f t="shared" si="1"/>
        <v>0</v>
      </c>
      <c r="K40" s="3">
        <f t="shared" si="1"/>
        <v>0</v>
      </c>
      <c r="L40" s="3">
        <f t="shared" si="1"/>
        <v>0</v>
      </c>
      <c r="M40" s="3">
        <f t="shared" si="1"/>
        <v>0</v>
      </c>
      <c r="N40" s="3">
        <f t="shared" si="1"/>
        <v>0</v>
      </c>
      <c r="O40" s="3">
        <f t="shared" si="1"/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2">
        <f t="shared" si="4"/>
        <v>0</v>
      </c>
      <c r="X40" s="2">
        <f t="shared" si="5"/>
        <v>0</v>
      </c>
      <c r="Y40" s="2">
        <f t="shared" si="5"/>
        <v>0</v>
      </c>
    </row>
    <row r="41" spans="2:25" x14ac:dyDescent="0.3">
      <c r="B41" s="1" t="str">
        <f t="shared" si="2"/>
        <v>Prod.│Serv. 8.</v>
      </c>
      <c r="C41" s="3">
        <f t="shared" si="2"/>
        <v>0</v>
      </c>
      <c r="D41" s="5" t="s">
        <v>15</v>
      </c>
      <c r="E41" s="3">
        <f t="shared" si="3"/>
        <v>0</v>
      </c>
      <c r="F41" s="3">
        <f t="shared" si="1"/>
        <v>0</v>
      </c>
      <c r="G41" s="3">
        <f t="shared" si="1"/>
        <v>0</v>
      </c>
      <c r="H41" s="3">
        <f t="shared" si="1"/>
        <v>0</v>
      </c>
      <c r="I41" s="3">
        <f t="shared" si="1"/>
        <v>0</v>
      </c>
      <c r="J41" s="3">
        <f t="shared" si="1"/>
        <v>0</v>
      </c>
      <c r="K41" s="3">
        <f t="shared" si="1"/>
        <v>0</v>
      </c>
      <c r="L41" s="3">
        <f t="shared" si="1"/>
        <v>0</v>
      </c>
      <c r="M41" s="3">
        <f t="shared" si="1"/>
        <v>0</v>
      </c>
      <c r="N41" s="3">
        <f t="shared" si="1"/>
        <v>0</v>
      </c>
      <c r="O41" s="3">
        <f t="shared" si="1"/>
        <v>0</v>
      </c>
      <c r="P41" s="3">
        <f t="shared" si="1"/>
        <v>0</v>
      </c>
      <c r="Q41" s="3">
        <f t="shared" si="1"/>
        <v>0</v>
      </c>
      <c r="R41" s="3">
        <f t="shared" si="1"/>
        <v>0</v>
      </c>
      <c r="S41" s="3">
        <f t="shared" si="1"/>
        <v>0</v>
      </c>
      <c r="T41" s="3">
        <f t="shared" si="1"/>
        <v>0</v>
      </c>
      <c r="U41" s="3">
        <f t="shared" si="1"/>
        <v>0</v>
      </c>
      <c r="V41" s="3">
        <f t="shared" si="1"/>
        <v>0</v>
      </c>
      <c r="W41" s="2">
        <f t="shared" si="4"/>
        <v>0</v>
      </c>
      <c r="X41" s="2">
        <f t="shared" si="5"/>
        <v>0</v>
      </c>
      <c r="Y41" s="2">
        <f t="shared" si="5"/>
        <v>0</v>
      </c>
    </row>
    <row r="42" spans="2:25" x14ac:dyDescent="0.3">
      <c r="B42" s="1" t="str">
        <f t="shared" si="2"/>
        <v>Prod.│Serv. 9.</v>
      </c>
      <c r="C42" s="3">
        <f t="shared" si="2"/>
        <v>0</v>
      </c>
      <c r="D42" s="5" t="s">
        <v>15</v>
      </c>
      <c r="E42" s="3">
        <f t="shared" si="3"/>
        <v>0</v>
      </c>
      <c r="F42" s="3">
        <f t="shared" si="1"/>
        <v>0</v>
      </c>
      <c r="G42" s="3">
        <f t="shared" si="1"/>
        <v>0</v>
      </c>
      <c r="H42" s="3">
        <f t="shared" si="1"/>
        <v>0</v>
      </c>
      <c r="I42" s="3">
        <f t="shared" si="1"/>
        <v>0</v>
      </c>
      <c r="J42" s="3">
        <f t="shared" si="1"/>
        <v>0</v>
      </c>
      <c r="K42" s="3">
        <f t="shared" si="1"/>
        <v>0</v>
      </c>
      <c r="L42" s="3">
        <f t="shared" si="1"/>
        <v>0</v>
      </c>
      <c r="M42" s="3">
        <f t="shared" si="1"/>
        <v>0</v>
      </c>
      <c r="N42" s="3">
        <f t="shared" si="1"/>
        <v>0</v>
      </c>
      <c r="O42" s="3">
        <f t="shared" si="1"/>
        <v>0</v>
      </c>
      <c r="P42" s="3">
        <f t="shared" si="1"/>
        <v>0</v>
      </c>
      <c r="Q42" s="3">
        <f t="shared" si="1"/>
        <v>0</v>
      </c>
      <c r="R42" s="3">
        <f t="shared" si="1"/>
        <v>0</v>
      </c>
      <c r="S42" s="3">
        <f t="shared" si="1"/>
        <v>0</v>
      </c>
      <c r="T42" s="3">
        <f t="shared" si="1"/>
        <v>0</v>
      </c>
      <c r="U42" s="3">
        <f t="shared" si="1"/>
        <v>0</v>
      </c>
      <c r="V42" s="3">
        <f t="shared" si="1"/>
        <v>0</v>
      </c>
      <c r="W42" s="2">
        <f t="shared" si="4"/>
        <v>0</v>
      </c>
      <c r="X42" s="2">
        <f t="shared" si="5"/>
        <v>0</v>
      </c>
      <c r="Y42" s="2">
        <f t="shared" si="5"/>
        <v>0</v>
      </c>
    </row>
    <row r="43" spans="2:25" x14ac:dyDescent="0.3">
      <c r="B43" s="1" t="str">
        <f t="shared" si="2"/>
        <v>Prod.│Serv. 10.</v>
      </c>
      <c r="C43" s="3">
        <f t="shared" si="2"/>
        <v>0</v>
      </c>
      <c r="D43" s="5" t="s">
        <v>15</v>
      </c>
      <c r="E43" s="3">
        <f t="shared" si="3"/>
        <v>0</v>
      </c>
      <c r="F43" s="3">
        <f t="shared" si="1"/>
        <v>0</v>
      </c>
      <c r="G43" s="3">
        <f t="shared" si="1"/>
        <v>0</v>
      </c>
      <c r="H43" s="3">
        <f t="shared" si="1"/>
        <v>0</v>
      </c>
      <c r="I43" s="3">
        <f t="shared" si="1"/>
        <v>0</v>
      </c>
      <c r="J43" s="3">
        <f t="shared" si="1"/>
        <v>0</v>
      </c>
      <c r="K43" s="3">
        <f t="shared" si="1"/>
        <v>0</v>
      </c>
      <c r="L43" s="3">
        <f t="shared" si="1"/>
        <v>0</v>
      </c>
      <c r="M43" s="3">
        <f t="shared" si="1"/>
        <v>0</v>
      </c>
      <c r="N43" s="3">
        <f t="shared" si="1"/>
        <v>0</v>
      </c>
      <c r="O43" s="3">
        <f t="shared" si="1"/>
        <v>0</v>
      </c>
      <c r="P43" s="3">
        <f t="shared" si="1"/>
        <v>0</v>
      </c>
      <c r="Q43" s="3">
        <f t="shared" si="1"/>
        <v>0</v>
      </c>
      <c r="R43" s="3">
        <f t="shared" si="1"/>
        <v>0</v>
      </c>
      <c r="S43" s="3">
        <f t="shared" si="1"/>
        <v>0</v>
      </c>
      <c r="T43" s="3">
        <f t="shared" si="1"/>
        <v>0</v>
      </c>
      <c r="U43" s="3">
        <f t="shared" si="1"/>
        <v>0</v>
      </c>
      <c r="V43" s="3">
        <f t="shared" si="1"/>
        <v>0</v>
      </c>
      <c r="W43" s="2">
        <f t="shared" si="4"/>
        <v>0</v>
      </c>
      <c r="X43" s="2">
        <f t="shared" si="5"/>
        <v>0</v>
      </c>
      <c r="Y43" s="2">
        <f t="shared" si="5"/>
        <v>0</v>
      </c>
    </row>
    <row r="44" spans="2:25" x14ac:dyDescent="0.3">
      <c r="B44" s="1" t="str">
        <f t="shared" si="2"/>
        <v>Prod.│Serv. 11.</v>
      </c>
      <c r="C44" s="3">
        <f t="shared" si="2"/>
        <v>0</v>
      </c>
      <c r="D44" s="5" t="s">
        <v>15</v>
      </c>
      <c r="E44" s="3">
        <f t="shared" si="3"/>
        <v>0</v>
      </c>
      <c r="F44" s="3">
        <f t="shared" si="1"/>
        <v>0</v>
      </c>
      <c r="G44" s="3">
        <f t="shared" si="1"/>
        <v>0</v>
      </c>
      <c r="H44" s="3">
        <f t="shared" si="1"/>
        <v>0</v>
      </c>
      <c r="I44" s="3">
        <f t="shared" si="1"/>
        <v>0</v>
      </c>
      <c r="J44" s="3">
        <f t="shared" si="1"/>
        <v>0</v>
      </c>
      <c r="K44" s="3">
        <f t="shared" si="1"/>
        <v>0</v>
      </c>
      <c r="L44" s="3">
        <f t="shared" si="1"/>
        <v>0</v>
      </c>
      <c r="M44" s="3">
        <f t="shared" si="1"/>
        <v>0</v>
      </c>
      <c r="N44" s="3">
        <f t="shared" si="1"/>
        <v>0</v>
      </c>
      <c r="O44" s="3">
        <f t="shared" si="1"/>
        <v>0</v>
      </c>
      <c r="P44" s="3">
        <f t="shared" si="1"/>
        <v>0</v>
      </c>
      <c r="Q44" s="3">
        <f t="shared" si="1"/>
        <v>0</v>
      </c>
      <c r="R44" s="3">
        <f t="shared" si="1"/>
        <v>0</v>
      </c>
      <c r="S44" s="3">
        <f t="shared" si="1"/>
        <v>0</v>
      </c>
      <c r="T44" s="3">
        <f t="shared" si="1"/>
        <v>0</v>
      </c>
      <c r="U44" s="3">
        <f t="shared" si="1"/>
        <v>0</v>
      </c>
      <c r="V44" s="3">
        <f t="shared" si="1"/>
        <v>0</v>
      </c>
      <c r="W44" s="2">
        <f t="shared" si="4"/>
        <v>0</v>
      </c>
      <c r="X44" s="2">
        <f t="shared" si="5"/>
        <v>0</v>
      </c>
      <c r="Y44" s="2">
        <f t="shared" si="5"/>
        <v>0</v>
      </c>
    </row>
    <row r="45" spans="2:25" x14ac:dyDescent="0.3">
      <c r="B45" s="1" t="str">
        <f>B32</f>
        <v>Prod.│Serv. 12.</v>
      </c>
      <c r="C45" s="3">
        <f t="shared" ref="C45" si="6">C32</f>
        <v>0</v>
      </c>
      <c r="D45" s="5" t="s">
        <v>15</v>
      </c>
      <c r="E45" s="3">
        <f t="shared" si="3"/>
        <v>0</v>
      </c>
      <c r="F45" s="3">
        <f t="shared" si="1"/>
        <v>0</v>
      </c>
      <c r="G45" s="3">
        <f t="shared" si="1"/>
        <v>0</v>
      </c>
      <c r="H45" s="3">
        <f t="shared" si="1"/>
        <v>0</v>
      </c>
      <c r="I45" s="3">
        <f t="shared" si="1"/>
        <v>0</v>
      </c>
      <c r="J45" s="3">
        <f t="shared" si="1"/>
        <v>0</v>
      </c>
      <c r="K45" s="3">
        <f t="shared" si="1"/>
        <v>0</v>
      </c>
      <c r="L45" s="3">
        <f t="shared" si="1"/>
        <v>0</v>
      </c>
      <c r="M45" s="3">
        <f t="shared" si="1"/>
        <v>0</v>
      </c>
      <c r="N45" s="3">
        <f t="shared" si="1"/>
        <v>0</v>
      </c>
      <c r="O45" s="3">
        <f t="shared" si="1"/>
        <v>0</v>
      </c>
      <c r="P45" s="3">
        <f t="shared" si="1"/>
        <v>0</v>
      </c>
      <c r="Q45" s="3">
        <f t="shared" si="1"/>
        <v>0</v>
      </c>
      <c r="R45" s="3">
        <f t="shared" si="1"/>
        <v>0</v>
      </c>
      <c r="S45" s="3">
        <f t="shared" si="1"/>
        <v>0</v>
      </c>
      <c r="T45" s="3">
        <f t="shared" si="1"/>
        <v>0</v>
      </c>
      <c r="U45" s="3">
        <f t="shared" si="1"/>
        <v>0</v>
      </c>
      <c r="V45" s="3">
        <f>V32*$C32</f>
        <v>0</v>
      </c>
      <c r="W45" s="2">
        <f t="shared" si="4"/>
        <v>0</v>
      </c>
      <c r="X45" s="2">
        <f t="shared" si="5"/>
        <v>0</v>
      </c>
      <c r="Y45" s="2">
        <f>Y32*$C32</f>
        <v>0</v>
      </c>
    </row>
    <row r="46" spans="2:25" ht="15" thickBot="1" x14ac:dyDescent="0.35">
      <c r="B46" s="210" t="s">
        <v>16</v>
      </c>
      <c r="C46" s="210"/>
      <c r="D46" s="168" t="s">
        <v>15</v>
      </c>
      <c r="E46" s="171">
        <f>SUM(E34:E45)</f>
        <v>0</v>
      </c>
      <c r="F46" s="171">
        <f t="shared" ref="F46:Y46" si="7">SUM(F34:F45)</f>
        <v>0</v>
      </c>
      <c r="G46" s="171">
        <f t="shared" si="7"/>
        <v>0</v>
      </c>
      <c r="H46" s="171">
        <f t="shared" si="7"/>
        <v>0</v>
      </c>
      <c r="I46" s="171">
        <f t="shared" si="7"/>
        <v>0</v>
      </c>
      <c r="J46" s="171">
        <f t="shared" si="7"/>
        <v>0</v>
      </c>
      <c r="K46" s="171">
        <f t="shared" si="7"/>
        <v>0</v>
      </c>
      <c r="L46" s="171">
        <f t="shared" si="7"/>
        <v>0</v>
      </c>
      <c r="M46" s="171">
        <f t="shared" si="7"/>
        <v>0</v>
      </c>
      <c r="N46" s="171">
        <f t="shared" si="7"/>
        <v>0</v>
      </c>
      <c r="O46" s="171">
        <f t="shared" si="7"/>
        <v>0</v>
      </c>
      <c r="P46" s="171">
        <f t="shared" si="7"/>
        <v>0</v>
      </c>
      <c r="Q46" s="171">
        <f t="shared" si="7"/>
        <v>0</v>
      </c>
      <c r="R46" s="171">
        <f t="shared" si="7"/>
        <v>0</v>
      </c>
      <c r="S46" s="171">
        <f t="shared" si="7"/>
        <v>0</v>
      </c>
      <c r="T46" s="171">
        <f t="shared" si="7"/>
        <v>0</v>
      </c>
      <c r="U46" s="171">
        <f t="shared" si="7"/>
        <v>0</v>
      </c>
      <c r="V46" s="171">
        <f t="shared" si="7"/>
        <v>0</v>
      </c>
      <c r="W46" s="171">
        <f t="shared" si="7"/>
        <v>0</v>
      </c>
      <c r="X46" s="171">
        <f t="shared" si="7"/>
        <v>0</v>
      </c>
      <c r="Y46" s="171">
        <f t="shared" si="7"/>
        <v>0</v>
      </c>
    </row>
    <row r="47" spans="2:25" ht="15.6" thickTop="1" thickBot="1" x14ac:dyDescent="0.35">
      <c r="B47" s="221" t="s">
        <v>181</v>
      </c>
      <c r="C47" s="221"/>
      <c r="D47" s="23" t="s">
        <v>15</v>
      </c>
      <c r="E47" s="91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/>
      <c r="M47" s="92"/>
      <c r="N47" s="92"/>
      <c r="O47" s="92"/>
      <c r="P47" s="92"/>
      <c r="Q47" s="92">
        <v>0</v>
      </c>
      <c r="R47" s="92">
        <f>Buget!S40*0</f>
        <v>0</v>
      </c>
      <c r="S47" s="92">
        <f>Buget!T40*0</f>
        <v>0</v>
      </c>
      <c r="T47" s="92"/>
      <c r="U47" s="92">
        <f>Buget!U40*0</f>
        <v>0</v>
      </c>
      <c r="V47" s="93">
        <f>Buget!V40*0</f>
        <v>0</v>
      </c>
      <c r="W47" s="90">
        <f>SUM(E47:V47)</f>
        <v>0</v>
      </c>
      <c r="X47" s="76">
        <f>Buget!X40*0</f>
        <v>0</v>
      </c>
      <c r="Y47" s="77">
        <f>Buget!Y40*0</f>
        <v>0</v>
      </c>
    </row>
    <row r="48" spans="2:25" x14ac:dyDescent="0.3">
      <c r="B48" s="210" t="s">
        <v>17</v>
      </c>
      <c r="C48" s="210"/>
      <c r="D48" s="168" t="s">
        <v>15</v>
      </c>
      <c r="E48" s="172">
        <f>E46+E47</f>
        <v>0</v>
      </c>
      <c r="F48" s="172">
        <f t="shared" ref="F48:Y48" si="8">F46+F47</f>
        <v>0</v>
      </c>
      <c r="G48" s="172">
        <f t="shared" si="8"/>
        <v>0</v>
      </c>
      <c r="H48" s="172">
        <f t="shared" si="8"/>
        <v>0</v>
      </c>
      <c r="I48" s="172">
        <f t="shared" si="8"/>
        <v>0</v>
      </c>
      <c r="J48" s="172">
        <f t="shared" si="8"/>
        <v>0</v>
      </c>
      <c r="K48" s="172">
        <f t="shared" si="8"/>
        <v>0</v>
      </c>
      <c r="L48" s="172">
        <f t="shared" si="8"/>
        <v>0</v>
      </c>
      <c r="M48" s="172">
        <f t="shared" si="8"/>
        <v>0</v>
      </c>
      <c r="N48" s="172">
        <f t="shared" si="8"/>
        <v>0</v>
      </c>
      <c r="O48" s="172">
        <f t="shared" si="8"/>
        <v>0</v>
      </c>
      <c r="P48" s="172">
        <f t="shared" si="8"/>
        <v>0</v>
      </c>
      <c r="Q48" s="172">
        <f t="shared" si="8"/>
        <v>0</v>
      </c>
      <c r="R48" s="172">
        <f t="shared" si="8"/>
        <v>0</v>
      </c>
      <c r="S48" s="172">
        <f t="shared" si="8"/>
        <v>0</v>
      </c>
      <c r="T48" s="172">
        <f t="shared" si="8"/>
        <v>0</v>
      </c>
      <c r="U48" s="172">
        <f t="shared" si="8"/>
        <v>0</v>
      </c>
      <c r="V48" s="172">
        <f t="shared" si="8"/>
        <v>0</v>
      </c>
      <c r="W48" s="172">
        <f t="shared" si="8"/>
        <v>0</v>
      </c>
      <c r="X48" s="172">
        <f t="shared" si="8"/>
        <v>0</v>
      </c>
      <c r="Y48" s="172">
        <f t="shared" si="8"/>
        <v>0</v>
      </c>
    </row>
    <row r="49" spans="2:25" x14ac:dyDescent="0.3">
      <c r="B49" s="207" t="s">
        <v>64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</row>
    <row r="50" spans="2:25" x14ac:dyDescent="0.3">
      <c r="B50" s="1" t="str">
        <f>B34</f>
        <v>Prod.│Serv. 1.</v>
      </c>
      <c r="C50" s="6" t="s">
        <v>63</v>
      </c>
      <c r="D50" s="5" t="s">
        <v>15</v>
      </c>
      <c r="E50" s="7" t="str">
        <f>IF(E34&lt;&gt;0,E34/E$46,"")</f>
        <v/>
      </c>
      <c r="F50" s="7" t="str">
        <f t="shared" ref="F50:Y50" si="9">IF(F34&lt;&gt;0,F34/F$46,"")</f>
        <v/>
      </c>
      <c r="G50" s="7" t="str">
        <f t="shared" si="9"/>
        <v/>
      </c>
      <c r="H50" s="7" t="str">
        <f t="shared" si="9"/>
        <v/>
      </c>
      <c r="I50" s="7" t="str">
        <f t="shared" si="9"/>
        <v/>
      </c>
      <c r="J50" s="7" t="str">
        <f t="shared" si="9"/>
        <v/>
      </c>
      <c r="K50" s="7" t="str">
        <f t="shared" si="9"/>
        <v/>
      </c>
      <c r="L50" s="7" t="str">
        <f t="shared" si="9"/>
        <v/>
      </c>
      <c r="M50" s="7" t="str">
        <f t="shared" si="9"/>
        <v/>
      </c>
      <c r="N50" s="7" t="str">
        <f t="shared" si="9"/>
        <v/>
      </c>
      <c r="O50" s="7" t="str">
        <f t="shared" si="9"/>
        <v/>
      </c>
      <c r="P50" s="7" t="str">
        <f t="shared" si="9"/>
        <v/>
      </c>
      <c r="Q50" s="7" t="str">
        <f t="shared" si="9"/>
        <v/>
      </c>
      <c r="R50" s="7" t="str">
        <f t="shared" si="9"/>
        <v/>
      </c>
      <c r="S50" s="7" t="str">
        <f t="shared" si="9"/>
        <v/>
      </c>
      <c r="T50" s="7" t="str">
        <f t="shared" si="9"/>
        <v/>
      </c>
      <c r="U50" s="7" t="str">
        <f t="shared" si="9"/>
        <v/>
      </c>
      <c r="V50" s="7" t="str">
        <f t="shared" si="9"/>
        <v/>
      </c>
      <c r="W50" s="7" t="str">
        <f t="shared" si="9"/>
        <v/>
      </c>
      <c r="X50" s="7" t="str">
        <f t="shared" si="9"/>
        <v/>
      </c>
      <c r="Y50" s="7" t="str">
        <f t="shared" si="9"/>
        <v/>
      </c>
    </row>
    <row r="51" spans="2:25" x14ac:dyDescent="0.3">
      <c r="B51" s="1" t="str">
        <f t="shared" ref="B51:B61" si="10">B35</f>
        <v>Prod.│Serv. 2.</v>
      </c>
      <c r="C51" s="6" t="s">
        <v>63</v>
      </c>
      <c r="D51" s="5" t="s">
        <v>15</v>
      </c>
      <c r="E51" s="7" t="str">
        <f t="shared" ref="E51:T61" si="11">IF(E35&lt;&gt;0,E35/E$46,"")</f>
        <v/>
      </c>
      <c r="F51" s="7" t="str">
        <f t="shared" si="11"/>
        <v/>
      </c>
      <c r="G51" s="7" t="str">
        <f t="shared" si="11"/>
        <v/>
      </c>
      <c r="H51" s="7" t="str">
        <f t="shared" si="11"/>
        <v/>
      </c>
      <c r="I51" s="7" t="str">
        <f t="shared" si="11"/>
        <v/>
      </c>
      <c r="J51" s="7" t="str">
        <f t="shared" si="11"/>
        <v/>
      </c>
      <c r="K51" s="7" t="str">
        <f t="shared" si="11"/>
        <v/>
      </c>
      <c r="L51" s="7" t="str">
        <f t="shared" si="11"/>
        <v/>
      </c>
      <c r="M51" s="7" t="str">
        <f t="shared" si="11"/>
        <v/>
      </c>
      <c r="N51" s="7" t="str">
        <f t="shared" si="11"/>
        <v/>
      </c>
      <c r="O51" s="7" t="str">
        <f t="shared" si="11"/>
        <v/>
      </c>
      <c r="P51" s="7" t="str">
        <f t="shared" si="11"/>
        <v/>
      </c>
      <c r="Q51" s="7" t="str">
        <f t="shared" si="11"/>
        <v/>
      </c>
      <c r="R51" s="7" t="str">
        <f t="shared" si="11"/>
        <v/>
      </c>
      <c r="S51" s="7" t="str">
        <f t="shared" si="11"/>
        <v/>
      </c>
      <c r="T51" s="7" t="str">
        <f t="shared" si="11"/>
        <v/>
      </c>
      <c r="U51" s="7" t="str">
        <f t="shared" ref="U51:Y51" si="12">IF(U35&lt;&gt;0,U35/U$46,"")</f>
        <v/>
      </c>
      <c r="V51" s="7" t="str">
        <f t="shared" si="12"/>
        <v/>
      </c>
      <c r="W51" s="7" t="str">
        <f t="shared" si="12"/>
        <v/>
      </c>
      <c r="X51" s="7" t="str">
        <f t="shared" si="12"/>
        <v/>
      </c>
      <c r="Y51" s="7" t="str">
        <f t="shared" si="12"/>
        <v/>
      </c>
    </row>
    <row r="52" spans="2:25" x14ac:dyDescent="0.3">
      <c r="B52" s="1" t="str">
        <f t="shared" si="10"/>
        <v>Prod.│Serv. 3.</v>
      </c>
      <c r="C52" s="6" t="s">
        <v>63</v>
      </c>
      <c r="D52" s="5" t="s">
        <v>15</v>
      </c>
      <c r="E52" s="7" t="str">
        <f t="shared" si="11"/>
        <v/>
      </c>
      <c r="F52" s="7" t="str">
        <f t="shared" si="11"/>
        <v/>
      </c>
      <c r="G52" s="7" t="str">
        <f t="shared" si="11"/>
        <v/>
      </c>
      <c r="H52" s="7" t="str">
        <f t="shared" si="11"/>
        <v/>
      </c>
      <c r="I52" s="7" t="str">
        <f t="shared" si="11"/>
        <v/>
      </c>
      <c r="J52" s="7" t="str">
        <f t="shared" si="11"/>
        <v/>
      </c>
      <c r="K52" s="7" t="str">
        <f t="shared" si="11"/>
        <v/>
      </c>
      <c r="L52" s="7" t="str">
        <f t="shared" si="11"/>
        <v/>
      </c>
      <c r="M52" s="7" t="str">
        <f t="shared" si="11"/>
        <v/>
      </c>
      <c r="N52" s="7" t="str">
        <f t="shared" si="11"/>
        <v/>
      </c>
      <c r="O52" s="7" t="str">
        <f t="shared" si="11"/>
        <v/>
      </c>
      <c r="P52" s="7" t="str">
        <f t="shared" si="11"/>
        <v/>
      </c>
      <c r="Q52" s="7" t="str">
        <f t="shared" si="11"/>
        <v/>
      </c>
      <c r="R52" s="7" t="str">
        <f t="shared" si="11"/>
        <v/>
      </c>
      <c r="S52" s="7" t="str">
        <f t="shared" si="11"/>
        <v/>
      </c>
      <c r="T52" s="7" t="str">
        <f t="shared" si="11"/>
        <v/>
      </c>
      <c r="U52" s="7" t="str">
        <f t="shared" ref="U52:Y52" si="13">IF(U36&lt;&gt;0,U36/U$46,"")</f>
        <v/>
      </c>
      <c r="V52" s="7" t="str">
        <f t="shared" si="13"/>
        <v/>
      </c>
      <c r="W52" s="7" t="str">
        <f t="shared" si="13"/>
        <v/>
      </c>
      <c r="X52" s="7" t="str">
        <f t="shared" si="13"/>
        <v/>
      </c>
      <c r="Y52" s="7" t="str">
        <f t="shared" si="13"/>
        <v/>
      </c>
    </row>
    <row r="53" spans="2:25" x14ac:dyDescent="0.3">
      <c r="B53" s="1" t="str">
        <f t="shared" si="10"/>
        <v>Prod.│Serv. 4.</v>
      </c>
      <c r="C53" s="6" t="s">
        <v>63</v>
      </c>
      <c r="D53" s="5" t="s">
        <v>15</v>
      </c>
      <c r="E53" s="7" t="str">
        <f t="shared" si="11"/>
        <v/>
      </c>
      <c r="F53" s="7" t="str">
        <f t="shared" si="11"/>
        <v/>
      </c>
      <c r="G53" s="7" t="str">
        <f t="shared" si="11"/>
        <v/>
      </c>
      <c r="H53" s="7" t="str">
        <f t="shared" si="11"/>
        <v/>
      </c>
      <c r="I53" s="7" t="str">
        <f t="shared" si="11"/>
        <v/>
      </c>
      <c r="J53" s="7" t="str">
        <f t="shared" si="11"/>
        <v/>
      </c>
      <c r="K53" s="7" t="str">
        <f t="shared" si="11"/>
        <v/>
      </c>
      <c r="L53" s="7" t="str">
        <f t="shared" si="11"/>
        <v/>
      </c>
      <c r="M53" s="7" t="str">
        <f t="shared" si="11"/>
        <v/>
      </c>
      <c r="N53" s="7" t="str">
        <f t="shared" si="11"/>
        <v/>
      </c>
      <c r="O53" s="7" t="str">
        <f t="shared" si="11"/>
        <v/>
      </c>
      <c r="P53" s="7" t="str">
        <f t="shared" si="11"/>
        <v/>
      </c>
      <c r="Q53" s="7" t="str">
        <f t="shared" si="11"/>
        <v/>
      </c>
      <c r="R53" s="7" t="str">
        <f t="shared" si="11"/>
        <v/>
      </c>
      <c r="S53" s="7" t="str">
        <f t="shared" si="11"/>
        <v/>
      </c>
      <c r="T53" s="7" t="str">
        <f t="shared" si="11"/>
        <v/>
      </c>
      <c r="U53" s="7" t="str">
        <f t="shared" ref="U53:Y53" si="14">IF(U37&lt;&gt;0,U37/U$46,"")</f>
        <v/>
      </c>
      <c r="V53" s="7" t="str">
        <f t="shared" si="14"/>
        <v/>
      </c>
      <c r="W53" s="7" t="str">
        <f t="shared" si="14"/>
        <v/>
      </c>
      <c r="X53" s="7" t="str">
        <f t="shared" si="14"/>
        <v/>
      </c>
      <c r="Y53" s="7" t="str">
        <f t="shared" si="14"/>
        <v/>
      </c>
    </row>
    <row r="54" spans="2:25" x14ac:dyDescent="0.3">
      <c r="B54" s="1" t="str">
        <f t="shared" si="10"/>
        <v>Prod.│Serv. 5.</v>
      </c>
      <c r="C54" s="6" t="s">
        <v>63</v>
      </c>
      <c r="D54" s="5" t="s">
        <v>15</v>
      </c>
      <c r="E54" s="7" t="str">
        <f t="shared" si="11"/>
        <v/>
      </c>
      <c r="F54" s="7" t="str">
        <f t="shared" si="11"/>
        <v/>
      </c>
      <c r="G54" s="7" t="str">
        <f t="shared" si="11"/>
        <v/>
      </c>
      <c r="H54" s="7" t="str">
        <f t="shared" si="11"/>
        <v/>
      </c>
      <c r="I54" s="7" t="str">
        <f t="shared" si="11"/>
        <v/>
      </c>
      <c r="J54" s="7" t="str">
        <f t="shared" si="11"/>
        <v/>
      </c>
      <c r="K54" s="7" t="str">
        <f t="shared" si="11"/>
        <v/>
      </c>
      <c r="L54" s="7" t="str">
        <f t="shared" si="11"/>
        <v/>
      </c>
      <c r="M54" s="7" t="str">
        <f t="shared" si="11"/>
        <v/>
      </c>
      <c r="N54" s="7" t="str">
        <f t="shared" si="11"/>
        <v/>
      </c>
      <c r="O54" s="7" t="str">
        <f t="shared" si="11"/>
        <v/>
      </c>
      <c r="P54" s="7" t="str">
        <f t="shared" si="11"/>
        <v/>
      </c>
      <c r="Q54" s="7" t="str">
        <f t="shared" si="11"/>
        <v/>
      </c>
      <c r="R54" s="7" t="str">
        <f t="shared" si="11"/>
        <v/>
      </c>
      <c r="S54" s="7" t="str">
        <f t="shared" si="11"/>
        <v/>
      </c>
      <c r="T54" s="7" t="str">
        <f t="shared" si="11"/>
        <v/>
      </c>
      <c r="U54" s="7" t="str">
        <f t="shared" ref="U54:Y54" si="15">IF(U38&lt;&gt;0,U38/U$46,"")</f>
        <v/>
      </c>
      <c r="V54" s="7" t="str">
        <f t="shared" si="15"/>
        <v/>
      </c>
      <c r="W54" s="7" t="str">
        <f t="shared" si="15"/>
        <v/>
      </c>
      <c r="X54" s="7" t="str">
        <f t="shared" si="15"/>
        <v/>
      </c>
      <c r="Y54" s="7" t="str">
        <f t="shared" si="15"/>
        <v/>
      </c>
    </row>
    <row r="55" spans="2:25" x14ac:dyDescent="0.3">
      <c r="B55" s="1" t="str">
        <f t="shared" si="10"/>
        <v>Prod.│Serv. 6.</v>
      </c>
      <c r="C55" s="6" t="s">
        <v>63</v>
      </c>
      <c r="D55" s="5" t="s">
        <v>15</v>
      </c>
      <c r="E55" s="7" t="str">
        <f t="shared" si="11"/>
        <v/>
      </c>
      <c r="F55" s="7" t="str">
        <f t="shared" si="11"/>
        <v/>
      </c>
      <c r="G55" s="7" t="str">
        <f t="shared" si="11"/>
        <v/>
      </c>
      <c r="H55" s="7" t="str">
        <f t="shared" si="11"/>
        <v/>
      </c>
      <c r="I55" s="7" t="str">
        <f t="shared" si="11"/>
        <v/>
      </c>
      <c r="J55" s="7" t="str">
        <f t="shared" si="11"/>
        <v/>
      </c>
      <c r="K55" s="7" t="str">
        <f t="shared" si="11"/>
        <v/>
      </c>
      <c r="L55" s="7" t="str">
        <f t="shared" si="11"/>
        <v/>
      </c>
      <c r="M55" s="7" t="str">
        <f t="shared" si="11"/>
        <v/>
      </c>
      <c r="N55" s="7" t="str">
        <f t="shared" si="11"/>
        <v/>
      </c>
      <c r="O55" s="7" t="str">
        <f t="shared" si="11"/>
        <v/>
      </c>
      <c r="P55" s="7" t="str">
        <f t="shared" si="11"/>
        <v/>
      </c>
      <c r="Q55" s="7" t="str">
        <f t="shared" si="11"/>
        <v/>
      </c>
      <c r="R55" s="7" t="str">
        <f t="shared" si="11"/>
        <v/>
      </c>
      <c r="S55" s="7" t="str">
        <f t="shared" si="11"/>
        <v/>
      </c>
      <c r="T55" s="7" t="str">
        <f t="shared" si="11"/>
        <v/>
      </c>
      <c r="U55" s="7" t="str">
        <f t="shared" ref="U55:Y55" si="16">IF(U39&lt;&gt;0,U39/U$46,"")</f>
        <v/>
      </c>
      <c r="V55" s="7" t="str">
        <f t="shared" si="16"/>
        <v/>
      </c>
      <c r="W55" s="7" t="str">
        <f t="shared" si="16"/>
        <v/>
      </c>
      <c r="X55" s="7" t="str">
        <f t="shared" si="16"/>
        <v/>
      </c>
      <c r="Y55" s="7" t="str">
        <f t="shared" si="16"/>
        <v/>
      </c>
    </row>
    <row r="56" spans="2:25" x14ac:dyDescent="0.3">
      <c r="B56" s="1" t="str">
        <f t="shared" si="10"/>
        <v>Prod.│Serv. 7.</v>
      </c>
      <c r="C56" s="6" t="s">
        <v>63</v>
      </c>
      <c r="D56" s="5" t="s">
        <v>15</v>
      </c>
      <c r="E56" s="7" t="str">
        <f t="shared" si="11"/>
        <v/>
      </c>
      <c r="F56" s="7" t="str">
        <f t="shared" si="11"/>
        <v/>
      </c>
      <c r="G56" s="7" t="str">
        <f t="shared" si="11"/>
        <v/>
      </c>
      <c r="H56" s="7" t="str">
        <f t="shared" si="11"/>
        <v/>
      </c>
      <c r="I56" s="7" t="str">
        <f t="shared" si="11"/>
        <v/>
      </c>
      <c r="J56" s="7" t="str">
        <f t="shared" si="11"/>
        <v/>
      </c>
      <c r="K56" s="7" t="str">
        <f t="shared" si="11"/>
        <v/>
      </c>
      <c r="L56" s="7" t="str">
        <f t="shared" si="11"/>
        <v/>
      </c>
      <c r="M56" s="7" t="str">
        <f t="shared" si="11"/>
        <v/>
      </c>
      <c r="N56" s="7" t="str">
        <f t="shared" si="11"/>
        <v/>
      </c>
      <c r="O56" s="7" t="str">
        <f t="shared" si="11"/>
        <v/>
      </c>
      <c r="P56" s="7" t="str">
        <f t="shared" si="11"/>
        <v/>
      </c>
      <c r="Q56" s="7" t="str">
        <f t="shared" si="11"/>
        <v/>
      </c>
      <c r="R56" s="7" t="str">
        <f t="shared" si="11"/>
        <v/>
      </c>
      <c r="S56" s="7" t="str">
        <f t="shared" si="11"/>
        <v/>
      </c>
      <c r="T56" s="7" t="str">
        <f t="shared" si="11"/>
        <v/>
      </c>
      <c r="U56" s="7" t="str">
        <f t="shared" ref="U56:Y56" si="17">IF(U40&lt;&gt;0,U40/U$46,"")</f>
        <v/>
      </c>
      <c r="V56" s="7" t="str">
        <f t="shared" si="17"/>
        <v/>
      </c>
      <c r="W56" s="7" t="str">
        <f t="shared" si="17"/>
        <v/>
      </c>
      <c r="X56" s="7" t="str">
        <f t="shared" si="17"/>
        <v/>
      </c>
      <c r="Y56" s="7" t="str">
        <f t="shared" si="17"/>
        <v/>
      </c>
    </row>
    <row r="57" spans="2:25" x14ac:dyDescent="0.3">
      <c r="B57" s="1" t="str">
        <f t="shared" si="10"/>
        <v>Prod.│Serv. 8.</v>
      </c>
      <c r="C57" s="6" t="s">
        <v>63</v>
      </c>
      <c r="D57" s="5" t="s">
        <v>15</v>
      </c>
      <c r="E57" s="7" t="str">
        <f t="shared" si="11"/>
        <v/>
      </c>
      <c r="F57" s="7" t="str">
        <f t="shared" si="11"/>
        <v/>
      </c>
      <c r="G57" s="7" t="str">
        <f t="shared" si="11"/>
        <v/>
      </c>
      <c r="H57" s="7" t="str">
        <f t="shared" si="11"/>
        <v/>
      </c>
      <c r="I57" s="7" t="str">
        <f t="shared" si="11"/>
        <v/>
      </c>
      <c r="J57" s="7" t="str">
        <f t="shared" si="11"/>
        <v/>
      </c>
      <c r="K57" s="7" t="str">
        <f t="shared" si="11"/>
        <v/>
      </c>
      <c r="L57" s="7" t="str">
        <f t="shared" si="11"/>
        <v/>
      </c>
      <c r="M57" s="7" t="str">
        <f t="shared" si="11"/>
        <v/>
      </c>
      <c r="N57" s="7" t="str">
        <f t="shared" si="11"/>
        <v/>
      </c>
      <c r="O57" s="7" t="str">
        <f t="shared" si="11"/>
        <v/>
      </c>
      <c r="P57" s="7" t="str">
        <f t="shared" si="11"/>
        <v/>
      </c>
      <c r="Q57" s="7" t="str">
        <f t="shared" si="11"/>
        <v/>
      </c>
      <c r="R57" s="7" t="str">
        <f t="shared" si="11"/>
        <v/>
      </c>
      <c r="S57" s="7" t="str">
        <f t="shared" si="11"/>
        <v/>
      </c>
      <c r="T57" s="7" t="str">
        <f t="shared" si="11"/>
        <v/>
      </c>
      <c r="U57" s="7" t="str">
        <f t="shared" ref="U57:Y57" si="18">IF(U41&lt;&gt;0,U41/U$46,"")</f>
        <v/>
      </c>
      <c r="V57" s="7" t="str">
        <f t="shared" si="18"/>
        <v/>
      </c>
      <c r="W57" s="7" t="str">
        <f t="shared" si="18"/>
        <v/>
      </c>
      <c r="X57" s="7" t="str">
        <f t="shared" si="18"/>
        <v/>
      </c>
      <c r="Y57" s="7" t="str">
        <f t="shared" si="18"/>
        <v/>
      </c>
    </row>
    <row r="58" spans="2:25" x14ac:dyDescent="0.3">
      <c r="B58" s="1" t="str">
        <f t="shared" si="10"/>
        <v>Prod.│Serv. 9.</v>
      </c>
      <c r="C58" s="6" t="s">
        <v>63</v>
      </c>
      <c r="D58" s="5" t="s">
        <v>15</v>
      </c>
      <c r="E58" s="7" t="str">
        <f t="shared" si="11"/>
        <v/>
      </c>
      <c r="F58" s="7" t="str">
        <f t="shared" si="11"/>
        <v/>
      </c>
      <c r="G58" s="7" t="str">
        <f t="shared" si="11"/>
        <v/>
      </c>
      <c r="H58" s="7" t="str">
        <f t="shared" si="11"/>
        <v/>
      </c>
      <c r="I58" s="7" t="str">
        <f t="shared" si="11"/>
        <v/>
      </c>
      <c r="J58" s="7" t="str">
        <f t="shared" si="11"/>
        <v/>
      </c>
      <c r="K58" s="7" t="str">
        <f t="shared" si="11"/>
        <v/>
      </c>
      <c r="L58" s="7" t="str">
        <f t="shared" si="11"/>
        <v/>
      </c>
      <c r="M58" s="7" t="str">
        <f t="shared" si="11"/>
        <v/>
      </c>
      <c r="N58" s="7" t="str">
        <f t="shared" si="11"/>
        <v/>
      </c>
      <c r="O58" s="7" t="str">
        <f t="shared" si="11"/>
        <v/>
      </c>
      <c r="P58" s="7" t="str">
        <f t="shared" si="11"/>
        <v/>
      </c>
      <c r="Q58" s="7" t="str">
        <f t="shared" si="11"/>
        <v/>
      </c>
      <c r="R58" s="7" t="str">
        <f t="shared" si="11"/>
        <v/>
      </c>
      <c r="S58" s="7" t="str">
        <f t="shared" si="11"/>
        <v/>
      </c>
      <c r="T58" s="7" t="str">
        <f t="shared" si="11"/>
        <v/>
      </c>
      <c r="U58" s="7" t="str">
        <f t="shared" ref="U58:Y58" si="19">IF(U42&lt;&gt;0,U42/U$46,"")</f>
        <v/>
      </c>
      <c r="V58" s="7" t="str">
        <f t="shared" si="19"/>
        <v/>
      </c>
      <c r="W58" s="7" t="str">
        <f t="shared" si="19"/>
        <v/>
      </c>
      <c r="X58" s="7" t="str">
        <f t="shared" si="19"/>
        <v/>
      </c>
      <c r="Y58" s="7" t="str">
        <f t="shared" si="19"/>
        <v/>
      </c>
    </row>
    <row r="59" spans="2:25" x14ac:dyDescent="0.3">
      <c r="B59" s="1" t="str">
        <f t="shared" si="10"/>
        <v>Prod.│Serv. 10.</v>
      </c>
      <c r="C59" s="6" t="s">
        <v>63</v>
      </c>
      <c r="D59" s="5" t="s">
        <v>15</v>
      </c>
      <c r="E59" s="7" t="str">
        <f t="shared" si="11"/>
        <v/>
      </c>
      <c r="F59" s="7" t="str">
        <f t="shared" si="11"/>
        <v/>
      </c>
      <c r="G59" s="7" t="str">
        <f t="shared" si="11"/>
        <v/>
      </c>
      <c r="H59" s="7" t="str">
        <f t="shared" si="11"/>
        <v/>
      </c>
      <c r="I59" s="7" t="str">
        <f t="shared" si="11"/>
        <v/>
      </c>
      <c r="J59" s="7" t="str">
        <f t="shared" si="11"/>
        <v/>
      </c>
      <c r="K59" s="7" t="str">
        <f t="shared" si="11"/>
        <v/>
      </c>
      <c r="L59" s="7" t="str">
        <f t="shared" si="11"/>
        <v/>
      </c>
      <c r="M59" s="7" t="str">
        <f t="shared" si="11"/>
        <v/>
      </c>
      <c r="N59" s="7" t="str">
        <f t="shared" si="11"/>
        <v/>
      </c>
      <c r="O59" s="7" t="str">
        <f t="shared" si="11"/>
        <v/>
      </c>
      <c r="P59" s="7" t="str">
        <f t="shared" si="11"/>
        <v/>
      </c>
      <c r="Q59" s="7" t="str">
        <f t="shared" si="11"/>
        <v/>
      </c>
      <c r="R59" s="7" t="str">
        <f t="shared" si="11"/>
        <v/>
      </c>
      <c r="S59" s="7" t="str">
        <f t="shared" si="11"/>
        <v/>
      </c>
      <c r="T59" s="7" t="str">
        <f t="shared" si="11"/>
        <v/>
      </c>
      <c r="U59" s="7" t="str">
        <f t="shared" ref="U59:X59" si="20">IF(U43&lt;&gt;0,U43/U$46,"")</f>
        <v/>
      </c>
      <c r="V59" s="7" t="str">
        <f t="shared" si="20"/>
        <v/>
      </c>
      <c r="W59" s="7" t="str">
        <f t="shared" si="20"/>
        <v/>
      </c>
      <c r="X59" s="7" t="str">
        <f t="shared" si="20"/>
        <v/>
      </c>
      <c r="Y59" s="7" t="str">
        <f>IF(Y43&lt;&gt;0,Y43/Y$46,"")</f>
        <v/>
      </c>
    </row>
    <row r="60" spans="2:25" x14ac:dyDescent="0.3">
      <c r="B60" s="1" t="str">
        <f t="shared" si="10"/>
        <v>Prod.│Serv. 11.</v>
      </c>
      <c r="C60" s="6" t="s">
        <v>63</v>
      </c>
      <c r="D60" s="5" t="s">
        <v>15</v>
      </c>
      <c r="E60" s="7" t="str">
        <f t="shared" si="11"/>
        <v/>
      </c>
      <c r="F60" s="7" t="str">
        <f t="shared" si="11"/>
        <v/>
      </c>
      <c r="G60" s="7" t="str">
        <f t="shared" si="11"/>
        <v/>
      </c>
      <c r="H60" s="7" t="str">
        <f t="shared" si="11"/>
        <v/>
      </c>
      <c r="I60" s="7" t="str">
        <f t="shared" si="11"/>
        <v/>
      </c>
      <c r="J60" s="7" t="str">
        <f t="shared" si="11"/>
        <v/>
      </c>
      <c r="K60" s="7" t="str">
        <f t="shared" si="11"/>
        <v/>
      </c>
      <c r="L60" s="7" t="str">
        <f t="shared" si="11"/>
        <v/>
      </c>
      <c r="M60" s="7" t="str">
        <f t="shared" si="11"/>
        <v/>
      </c>
      <c r="N60" s="7" t="str">
        <f t="shared" si="11"/>
        <v/>
      </c>
      <c r="O60" s="7" t="str">
        <f t="shared" si="11"/>
        <v/>
      </c>
      <c r="P60" s="7" t="str">
        <f t="shared" si="11"/>
        <v/>
      </c>
      <c r="Q60" s="7" t="str">
        <f t="shared" si="11"/>
        <v/>
      </c>
      <c r="R60" s="7" t="str">
        <f t="shared" si="11"/>
        <v/>
      </c>
      <c r="S60" s="7" t="str">
        <f t="shared" si="11"/>
        <v/>
      </c>
      <c r="T60" s="7" t="str">
        <f t="shared" si="11"/>
        <v/>
      </c>
      <c r="U60" s="7" t="str">
        <f t="shared" ref="U60:Y60" si="21">IF(U44&lt;&gt;0,U44/U$46,"")</f>
        <v/>
      </c>
      <c r="V60" s="7" t="str">
        <f t="shared" si="21"/>
        <v/>
      </c>
      <c r="W60" s="7" t="str">
        <f t="shared" si="21"/>
        <v/>
      </c>
      <c r="X60" s="7" t="str">
        <f t="shared" si="21"/>
        <v/>
      </c>
      <c r="Y60" s="7" t="str">
        <f t="shared" si="21"/>
        <v/>
      </c>
    </row>
    <row r="61" spans="2:25" x14ac:dyDescent="0.3">
      <c r="B61" s="1" t="str">
        <f t="shared" si="10"/>
        <v>Prod.│Serv. 12.</v>
      </c>
      <c r="C61" s="6" t="s">
        <v>63</v>
      </c>
      <c r="D61" s="5" t="s">
        <v>15</v>
      </c>
      <c r="E61" s="7" t="str">
        <f t="shared" si="11"/>
        <v/>
      </c>
      <c r="F61" s="7" t="str">
        <f t="shared" si="11"/>
        <v/>
      </c>
      <c r="G61" s="7" t="str">
        <f t="shared" si="11"/>
        <v/>
      </c>
      <c r="H61" s="7" t="str">
        <f t="shared" si="11"/>
        <v/>
      </c>
      <c r="I61" s="7" t="str">
        <f t="shared" si="11"/>
        <v/>
      </c>
      <c r="J61" s="7" t="str">
        <f t="shared" si="11"/>
        <v/>
      </c>
      <c r="K61" s="7" t="str">
        <f t="shared" si="11"/>
        <v/>
      </c>
      <c r="L61" s="7" t="str">
        <f t="shared" si="11"/>
        <v/>
      </c>
      <c r="M61" s="7" t="str">
        <f t="shared" si="11"/>
        <v/>
      </c>
      <c r="N61" s="7" t="str">
        <f t="shared" si="11"/>
        <v/>
      </c>
      <c r="O61" s="7" t="str">
        <f t="shared" si="11"/>
        <v/>
      </c>
      <c r="P61" s="7" t="str">
        <f t="shared" si="11"/>
        <v/>
      </c>
      <c r="Q61" s="7" t="str">
        <f t="shared" si="11"/>
        <v/>
      </c>
      <c r="R61" s="7" t="str">
        <f t="shared" si="11"/>
        <v/>
      </c>
      <c r="S61" s="7" t="str">
        <f t="shared" si="11"/>
        <v/>
      </c>
      <c r="T61" s="7" t="str">
        <f t="shared" si="11"/>
        <v/>
      </c>
      <c r="U61" s="7" t="str">
        <f t="shared" ref="U61:Y61" si="22">IF(U45&lt;&gt;0,U45/U$46,"")</f>
        <v/>
      </c>
      <c r="V61" s="7" t="str">
        <f t="shared" si="22"/>
        <v/>
      </c>
      <c r="W61" s="7" t="str">
        <f t="shared" si="22"/>
        <v/>
      </c>
      <c r="X61" s="7" t="str">
        <f t="shared" si="22"/>
        <v/>
      </c>
      <c r="Y61" s="7" t="str">
        <f t="shared" si="22"/>
        <v/>
      </c>
    </row>
    <row r="62" spans="2:25" x14ac:dyDescent="0.3">
      <c r="D62" s="4"/>
    </row>
    <row r="63" spans="2:25" x14ac:dyDescent="0.3">
      <c r="B63" s="211" t="s">
        <v>6</v>
      </c>
      <c r="C63" s="209" t="s">
        <v>19</v>
      </c>
      <c r="D63" s="211" t="s">
        <v>8</v>
      </c>
      <c r="E63" s="207" t="s">
        <v>210</v>
      </c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9" t="s">
        <v>207</v>
      </c>
      <c r="X63" s="209" t="s">
        <v>208</v>
      </c>
      <c r="Y63" s="209" t="s">
        <v>209</v>
      </c>
    </row>
    <row r="64" spans="2:25" x14ac:dyDescent="0.3">
      <c r="B64" s="211"/>
      <c r="C64" s="209"/>
      <c r="D64" s="211"/>
      <c r="E64" s="168" t="str">
        <f t="shared" ref="E64:V64" si="23">E19</f>
        <v>Luna 1</v>
      </c>
      <c r="F64" s="168" t="str">
        <f t="shared" si="23"/>
        <v>Luna 2</v>
      </c>
      <c r="G64" s="168" t="str">
        <f t="shared" si="23"/>
        <v>Luna 3</v>
      </c>
      <c r="H64" s="168" t="str">
        <f t="shared" si="23"/>
        <v>Luna 4</v>
      </c>
      <c r="I64" s="168" t="str">
        <f t="shared" si="23"/>
        <v>Luna 5</v>
      </c>
      <c r="J64" s="168" t="str">
        <f t="shared" si="23"/>
        <v>Luna 6</v>
      </c>
      <c r="K64" s="168" t="str">
        <f t="shared" si="23"/>
        <v>Luna 7</v>
      </c>
      <c r="L64" s="168" t="str">
        <f t="shared" si="23"/>
        <v>Luna 8</v>
      </c>
      <c r="M64" s="168" t="str">
        <f t="shared" si="23"/>
        <v>Luna 9</v>
      </c>
      <c r="N64" s="168" t="str">
        <f t="shared" si="23"/>
        <v>Luna 10</v>
      </c>
      <c r="O64" s="168" t="str">
        <f t="shared" si="23"/>
        <v>Luna 11</v>
      </c>
      <c r="P64" s="168" t="str">
        <f t="shared" si="23"/>
        <v>Luna 12</v>
      </c>
      <c r="Q64" s="168" t="str">
        <f t="shared" si="23"/>
        <v>Luna 13</v>
      </c>
      <c r="R64" s="168" t="str">
        <f t="shared" si="23"/>
        <v>Luna 14</v>
      </c>
      <c r="S64" s="168" t="str">
        <f t="shared" si="23"/>
        <v>Luna 15</v>
      </c>
      <c r="T64" s="168" t="str">
        <f t="shared" si="23"/>
        <v>Luna 16</v>
      </c>
      <c r="U64" s="168" t="str">
        <f t="shared" si="23"/>
        <v>Luna 17</v>
      </c>
      <c r="V64" s="168" t="str">
        <f t="shared" si="23"/>
        <v>Luna 18</v>
      </c>
      <c r="W64" s="209"/>
      <c r="X64" s="209"/>
      <c r="Y64" s="209"/>
    </row>
    <row r="65" spans="2:25" x14ac:dyDescent="0.3">
      <c r="B65" s="207" t="s">
        <v>18</v>
      </c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</row>
    <row r="66" spans="2:25" x14ac:dyDescent="0.3">
      <c r="B66" s="1" t="str">
        <f>B50</f>
        <v>Prod.│Serv. 1.</v>
      </c>
      <c r="C66" s="3">
        <f>$C$16</f>
        <v>0</v>
      </c>
      <c r="D66" s="5" t="s">
        <v>15</v>
      </c>
      <c r="E66" s="3">
        <f>E21*$C66</f>
        <v>0</v>
      </c>
      <c r="F66" s="3">
        <f t="shared" ref="F66:Y66" si="24">F21*$C66</f>
        <v>0</v>
      </c>
      <c r="G66" s="3">
        <f t="shared" si="24"/>
        <v>0</v>
      </c>
      <c r="H66" s="3">
        <f t="shared" ref="H66:V66" si="25">H21*$C66</f>
        <v>0</v>
      </c>
      <c r="I66" s="3">
        <f t="shared" si="25"/>
        <v>0</v>
      </c>
      <c r="J66" s="3">
        <f t="shared" si="25"/>
        <v>0</v>
      </c>
      <c r="K66" s="3">
        <f t="shared" si="25"/>
        <v>0</v>
      </c>
      <c r="L66" s="3">
        <f t="shared" si="25"/>
        <v>0</v>
      </c>
      <c r="M66" s="3">
        <f t="shared" si="25"/>
        <v>0</v>
      </c>
      <c r="N66" s="3">
        <f t="shared" si="25"/>
        <v>0</v>
      </c>
      <c r="O66" s="3">
        <f t="shared" si="25"/>
        <v>0</v>
      </c>
      <c r="P66" s="3">
        <f t="shared" si="25"/>
        <v>0</v>
      </c>
      <c r="Q66" s="3">
        <f t="shared" si="25"/>
        <v>0</v>
      </c>
      <c r="R66" s="3">
        <f t="shared" si="25"/>
        <v>0</v>
      </c>
      <c r="S66" s="3">
        <f t="shared" si="25"/>
        <v>0</v>
      </c>
      <c r="T66" s="3">
        <f t="shared" si="25"/>
        <v>0</v>
      </c>
      <c r="U66" s="3">
        <f t="shared" si="25"/>
        <v>0</v>
      </c>
      <c r="V66" s="3">
        <f t="shared" si="25"/>
        <v>0</v>
      </c>
      <c r="W66" s="3">
        <f>W21*$C66</f>
        <v>0</v>
      </c>
      <c r="X66" s="3">
        <f t="shared" si="24"/>
        <v>0</v>
      </c>
      <c r="Y66" s="3">
        <f t="shared" si="24"/>
        <v>0</v>
      </c>
    </row>
    <row r="67" spans="2:25" x14ac:dyDescent="0.3">
      <c r="B67" s="1" t="str">
        <f t="shared" ref="B67:B77" si="26">B51</f>
        <v>Prod.│Serv. 2.</v>
      </c>
      <c r="C67" s="3">
        <f>$E$16</f>
        <v>0</v>
      </c>
      <c r="D67" s="5" t="s">
        <v>15</v>
      </c>
      <c r="E67" s="3">
        <f t="shared" ref="E67:F67" si="27">E22*$C67</f>
        <v>0</v>
      </c>
      <c r="F67" s="3">
        <f t="shared" si="27"/>
        <v>0</v>
      </c>
      <c r="G67" s="3">
        <f t="shared" ref="G67:Y67" si="28">G22*$C67</f>
        <v>0</v>
      </c>
      <c r="H67" s="3">
        <f t="shared" si="28"/>
        <v>0</v>
      </c>
      <c r="I67" s="3">
        <f t="shared" si="28"/>
        <v>0</v>
      </c>
      <c r="J67" s="3">
        <f t="shared" si="28"/>
        <v>0</v>
      </c>
      <c r="K67" s="3">
        <f t="shared" si="28"/>
        <v>0</v>
      </c>
      <c r="L67" s="3">
        <f t="shared" si="28"/>
        <v>0</v>
      </c>
      <c r="M67" s="3">
        <f t="shared" si="28"/>
        <v>0</v>
      </c>
      <c r="N67" s="3">
        <f t="shared" si="28"/>
        <v>0</v>
      </c>
      <c r="O67" s="3">
        <f t="shared" si="28"/>
        <v>0</v>
      </c>
      <c r="P67" s="3">
        <f t="shared" si="28"/>
        <v>0</v>
      </c>
      <c r="Q67" s="3">
        <f t="shared" si="28"/>
        <v>0</v>
      </c>
      <c r="R67" s="3">
        <f t="shared" si="28"/>
        <v>0</v>
      </c>
      <c r="S67" s="3">
        <f t="shared" si="28"/>
        <v>0</v>
      </c>
      <c r="T67" s="3">
        <f t="shared" si="28"/>
        <v>0</v>
      </c>
      <c r="U67" s="3">
        <f t="shared" si="28"/>
        <v>0</v>
      </c>
      <c r="V67" s="3">
        <f t="shared" si="28"/>
        <v>0</v>
      </c>
      <c r="W67" s="3">
        <f t="shared" si="28"/>
        <v>0</v>
      </c>
      <c r="X67" s="3">
        <f t="shared" si="28"/>
        <v>0</v>
      </c>
      <c r="Y67" s="3">
        <f t="shared" si="28"/>
        <v>0</v>
      </c>
    </row>
    <row r="68" spans="2:25" x14ac:dyDescent="0.3">
      <c r="B68" s="1" t="str">
        <f t="shared" si="26"/>
        <v>Prod.│Serv. 3.</v>
      </c>
      <c r="C68" s="3">
        <f>$G$16</f>
        <v>0</v>
      </c>
      <c r="D68" s="5" t="s">
        <v>15</v>
      </c>
      <c r="E68" s="3">
        <f t="shared" ref="E68:F68" si="29">E23*$C68</f>
        <v>0</v>
      </c>
      <c r="F68" s="3">
        <f t="shared" si="29"/>
        <v>0</v>
      </c>
      <c r="G68" s="3">
        <f t="shared" ref="G68:Y68" si="30">G23*$C68</f>
        <v>0</v>
      </c>
      <c r="H68" s="3">
        <f t="shared" si="30"/>
        <v>0</v>
      </c>
      <c r="I68" s="3">
        <f t="shared" si="30"/>
        <v>0</v>
      </c>
      <c r="J68" s="3">
        <f t="shared" si="30"/>
        <v>0</v>
      </c>
      <c r="K68" s="3">
        <f t="shared" si="30"/>
        <v>0</v>
      </c>
      <c r="L68" s="3">
        <f t="shared" si="30"/>
        <v>0</v>
      </c>
      <c r="M68" s="3">
        <f t="shared" si="30"/>
        <v>0</v>
      </c>
      <c r="N68" s="3">
        <f t="shared" si="30"/>
        <v>0</v>
      </c>
      <c r="O68" s="3">
        <f t="shared" si="30"/>
        <v>0</v>
      </c>
      <c r="P68" s="3">
        <f t="shared" si="30"/>
        <v>0</v>
      </c>
      <c r="Q68" s="3">
        <f t="shared" si="30"/>
        <v>0</v>
      </c>
      <c r="R68" s="3">
        <f t="shared" si="30"/>
        <v>0</v>
      </c>
      <c r="S68" s="3">
        <f t="shared" si="30"/>
        <v>0</v>
      </c>
      <c r="T68" s="3">
        <f t="shared" si="30"/>
        <v>0</v>
      </c>
      <c r="U68" s="3">
        <f t="shared" si="30"/>
        <v>0</v>
      </c>
      <c r="V68" s="3">
        <f t="shared" si="30"/>
        <v>0</v>
      </c>
      <c r="W68" s="3">
        <f t="shared" si="30"/>
        <v>0</v>
      </c>
      <c r="X68" s="3">
        <f t="shared" si="30"/>
        <v>0</v>
      </c>
      <c r="Y68" s="3">
        <f t="shared" si="30"/>
        <v>0</v>
      </c>
    </row>
    <row r="69" spans="2:25" x14ac:dyDescent="0.3">
      <c r="B69" s="1" t="str">
        <f t="shared" si="26"/>
        <v>Prod.│Serv. 4.</v>
      </c>
      <c r="C69" s="3">
        <f>$I$16</f>
        <v>0</v>
      </c>
      <c r="D69" s="5" t="s">
        <v>15</v>
      </c>
      <c r="E69" s="3">
        <f t="shared" ref="E69:F69" si="31">E24*$C69</f>
        <v>0</v>
      </c>
      <c r="F69" s="3">
        <f t="shared" si="31"/>
        <v>0</v>
      </c>
      <c r="G69" s="3">
        <f t="shared" ref="G69:Y69" si="32">G24*$C69</f>
        <v>0</v>
      </c>
      <c r="H69" s="3">
        <f t="shared" si="32"/>
        <v>0</v>
      </c>
      <c r="I69" s="3">
        <f t="shared" si="32"/>
        <v>0</v>
      </c>
      <c r="J69" s="3">
        <f t="shared" si="32"/>
        <v>0</v>
      </c>
      <c r="K69" s="3">
        <f t="shared" si="32"/>
        <v>0</v>
      </c>
      <c r="L69" s="3">
        <f t="shared" si="32"/>
        <v>0</v>
      </c>
      <c r="M69" s="3">
        <f t="shared" si="32"/>
        <v>0</v>
      </c>
      <c r="N69" s="3">
        <f t="shared" si="32"/>
        <v>0</v>
      </c>
      <c r="O69" s="3">
        <f t="shared" si="32"/>
        <v>0</v>
      </c>
      <c r="P69" s="3">
        <f t="shared" si="32"/>
        <v>0</v>
      </c>
      <c r="Q69" s="3">
        <f t="shared" si="32"/>
        <v>0</v>
      </c>
      <c r="R69" s="3">
        <f t="shared" si="32"/>
        <v>0</v>
      </c>
      <c r="S69" s="3">
        <f t="shared" si="32"/>
        <v>0</v>
      </c>
      <c r="T69" s="3">
        <f t="shared" si="32"/>
        <v>0</v>
      </c>
      <c r="U69" s="3">
        <f t="shared" si="32"/>
        <v>0</v>
      </c>
      <c r="V69" s="3">
        <f t="shared" si="32"/>
        <v>0</v>
      </c>
      <c r="W69" s="3">
        <f t="shared" si="32"/>
        <v>0</v>
      </c>
      <c r="X69" s="3">
        <f t="shared" si="32"/>
        <v>0</v>
      </c>
      <c r="Y69" s="3">
        <f t="shared" si="32"/>
        <v>0</v>
      </c>
    </row>
    <row r="70" spans="2:25" x14ac:dyDescent="0.3">
      <c r="B70" s="1" t="str">
        <f t="shared" si="26"/>
        <v>Prod.│Serv. 5.</v>
      </c>
      <c r="C70" s="3">
        <f>$K$16</f>
        <v>0</v>
      </c>
      <c r="D70" s="5" t="s">
        <v>15</v>
      </c>
      <c r="E70" s="3">
        <f t="shared" ref="E70:F70" si="33">E25*$C70</f>
        <v>0</v>
      </c>
      <c r="F70" s="3">
        <f t="shared" si="33"/>
        <v>0</v>
      </c>
      <c r="G70" s="3">
        <f t="shared" ref="G70:Y70" si="34">G25*$C70</f>
        <v>0</v>
      </c>
      <c r="H70" s="3">
        <f t="shared" si="34"/>
        <v>0</v>
      </c>
      <c r="I70" s="3">
        <f t="shared" si="34"/>
        <v>0</v>
      </c>
      <c r="J70" s="3">
        <f t="shared" si="34"/>
        <v>0</v>
      </c>
      <c r="K70" s="3">
        <f t="shared" si="34"/>
        <v>0</v>
      </c>
      <c r="L70" s="3">
        <f t="shared" si="34"/>
        <v>0</v>
      </c>
      <c r="M70" s="3">
        <f t="shared" si="34"/>
        <v>0</v>
      </c>
      <c r="N70" s="3">
        <f t="shared" si="34"/>
        <v>0</v>
      </c>
      <c r="O70" s="3">
        <f t="shared" si="34"/>
        <v>0</v>
      </c>
      <c r="P70" s="3">
        <f t="shared" si="34"/>
        <v>0</v>
      </c>
      <c r="Q70" s="3">
        <f t="shared" si="34"/>
        <v>0</v>
      </c>
      <c r="R70" s="3">
        <f t="shared" si="34"/>
        <v>0</v>
      </c>
      <c r="S70" s="3">
        <f t="shared" si="34"/>
        <v>0</v>
      </c>
      <c r="T70" s="3">
        <f t="shared" si="34"/>
        <v>0</v>
      </c>
      <c r="U70" s="3">
        <f t="shared" si="34"/>
        <v>0</v>
      </c>
      <c r="V70" s="3">
        <f t="shared" si="34"/>
        <v>0</v>
      </c>
      <c r="W70" s="3">
        <f t="shared" si="34"/>
        <v>0</v>
      </c>
      <c r="X70" s="3">
        <f t="shared" si="34"/>
        <v>0</v>
      </c>
      <c r="Y70" s="3">
        <f t="shared" si="34"/>
        <v>0</v>
      </c>
    </row>
    <row r="71" spans="2:25" x14ac:dyDescent="0.3">
      <c r="B71" s="1" t="str">
        <f t="shared" si="26"/>
        <v>Prod.│Serv. 6.</v>
      </c>
      <c r="C71" s="3">
        <f>M16</f>
        <v>0</v>
      </c>
      <c r="D71" s="5" t="s">
        <v>15</v>
      </c>
      <c r="E71" s="3">
        <f t="shared" ref="E71:F71" si="35">E26*$C71</f>
        <v>0</v>
      </c>
      <c r="F71" s="3">
        <f t="shared" si="35"/>
        <v>0</v>
      </c>
      <c r="G71" s="3">
        <f t="shared" ref="G71:Y71" si="36">G26*$C71</f>
        <v>0</v>
      </c>
      <c r="H71" s="3">
        <f t="shared" si="36"/>
        <v>0</v>
      </c>
      <c r="I71" s="3">
        <f t="shared" si="36"/>
        <v>0</v>
      </c>
      <c r="J71" s="3">
        <f t="shared" si="36"/>
        <v>0</v>
      </c>
      <c r="K71" s="3">
        <f t="shared" si="36"/>
        <v>0</v>
      </c>
      <c r="L71" s="3">
        <f t="shared" si="36"/>
        <v>0</v>
      </c>
      <c r="M71" s="3">
        <f t="shared" si="36"/>
        <v>0</v>
      </c>
      <c r="N71" s="3">
        <f t="shared" si="36"/>
        <v>0</v>
      </c>
      <c r="O71" s="3">
        <f t="shared" si="36"/>
        <v>0</v>
      </c>
      <c r="P71" s="3">
        <f t="shared" si="36"/>
        <v>0</v>
      </c>
      <c r="Q71" s="3">
        <f t="shared" si="36"/>
        <v>0</v>
      </c>
      <c r="R71" s="3">
        <f t="shared" si="36"/>
        <v>0</v>
      </c>
      <c r="S71" s="3">
        <f t="shared" si="36"/>
        <v>0</v>
      </c>
      <c r="T71" s="3">
        <f t="shared" si="36"/>
        <v>0</v>
      </c>
      <c r="U71" s="3">
        <f t="shared" si="36"/>
        <v>0</v>
      </c>
      <c r="V71" s="3">
        <f t="shared" si="36"/>
        <v>0</v>
      </c>
      <c r="W71" s="3">
        <f t="shared" si="36"/>
        <v>0</v>
      </c>
      <c r="X71" s="3">
        <f t="shared" si="36"/>
        <v>0</v>
      </c>
      <c r="Y71" s="3">
        <f t="shared" si="36"/>
        <v>0</v>
      </c>
    </row>
    <row r="72" spans="2:25" x14ac:dyDescent="0.3">
      <c r="B72" s="1" t="str">
        <f t="shared" si="26"/>
        <v>Prod.│Serv. 7.</v>
      </c>
      <c r="C72" s="3">
        <f>O16</f>
        <v>0</v>
      </c>
      <c r="D72" s="5" t="s">
        <v>15</v>
      </c>
      <c r="E72" s="3">
        <f t="shared" ref="E72:F72" si="37">E27*$C72</f>
        <v>0</v>
      </c>
      <c r="F72" s="3">
        <f t="shared" si="37"/>
        <v>0</v>
      </c>
      <c r="G72" s="3">
        <f t="shared" ref="G72:Y72" si="38">G27*$C72</f>
        <v>0</v>
      </c>
      <c r="H72" s="3">
        <f t="shared" si="38"/>
        <v>0</v>
      </c>
      <c r="I72" s="3">
        <f t="shared" si="38"/>
        <v>0</v>
      </c>
      <c r="J72" s="3">
        <f t="shared" si="38"/>
        <v>0</v>
      </c>
      <c r="K72" s="3">
        <f t="shared" si="38"/>
        <v>0</v>
      </c>
      <c r="L72" s="3">
        <f t="shared" si="38"/>
        <v>0</v>
      </c>
      <c r="M72" s="3">
        <f t="shared" si="38"/>
        <v>0</v>
      </c>
      <c r="N72" s="3">
        <f t="shared" si="38"/>
        <v>0</v>
      </c>
      <c r="O72" s="3">
        <f t="shared" si="38"/>
        <v>0</v>
      </c>
      <c r="P72" s="3">
        <f t="shared" si="38"/>
        <v>0</v>
      </c>
      <c r="Q72" s="3">
        <f t="shared" si="38"/>
        <v>0</v>
      </c>
      <c r="R72" s="3">
        <f t="shared" si="38"/>
        <v>0</v>
      </c>
      <c r="S72" s="3">
        <f t="shared" si="38"/>
        <v>0</v>
      </c>
      <c r="T72" s="3">
        <f t="shared" si="38"/>
        <v>0</v>
      </c>
      <c r="U72" s="3">
        <f t="shared" si="38"/>
        <v>0</v>
      </c>
      <c r="V72" s="3">
        <f t="shared" si="38"/>
        <v>0</v>
      </c>
      <c r="W72" s="3">
        <f t="shared" si="38"/>
        <v>0</v>
      </c>
      <c r="X72" s="3">
        <f t="shared" si="38"/>
        <v>0</v>
      </c>
      <c r="Y72" s="3">
        <f t="shared" si="38"/>
        <v>0</v>
      </c>
    </row>
    <row r="73" spans="2:25" x14ac:dyDescent="0.3">
      <c r="B73" s="1" t="str">
        <f t="shared" si="26"/>
        <v>Prod.│Serv. 8.</v>
      </c>
      <c r="C73" s="3">
        <f>Q16</f>
        <v>0</v>
      </c>
      <c r="D73" s="5" t="s">
        <v>15</v>
      </c>
      <c r="E73" s="3">
        <f t="shared" ref="E73:F73" si="39">E28*$C73</f>
        <v>0</v>
      </c>
      <c r="F73" s="3">
        <f t="shared" si="39"/>
        <v>0</v>
      </c>
      <c r="G73" s="3">
        <f t="shared" ref="G73:Y73" si="40">G28*$C73</f>
        <v>0</v>
      </c>
      <c r="H73" s="3">
        <f t="shared" si="40"/>
        <v>0</v>
      </c>
      <c r="I73" s="3">
        <f t="shared" si="40"/>
        <v>0</v>
      </c>
      <c r="J73" s="3">
        <f t="shared" si="40"/>
        <v>0</v>
      </c>
      <c r="K73" s="3">
        <f t="shared" si="40"/>
        <v>0</v>
      </c>
      <c r="L73" s="3">
        <f t="shared" si="40"/>
        <v>0</v>
      </c>
      <c r="M73" s="3">
        <f t="shared" si="40"/>
        <v>0</v>
      </c>
      <c r="N73" s="3">
        <f t="shared" si="40"/>
        <v>0</v>
      </c>
      <c r="O73" s="3">
        <f t="shared" si="40"/>
        <v>0</v>
      </c>
      <c r="P73" s="3">
        <f t="shared" si="40"/>
        <v>0</v>
      </c>
      <c r="Q73" s="3">
        <f t="shared" si="40"/>
        <v>0</v>
      </c>
      <c r="R73" s="3">
        <f t="shared" si="40"/>
        <v>0</v>
      </c>
      <c r="S73" s="3">
        <f t="shared" si="40"/>
        <v>0</v>
      </c>
      <c r="T73" s="3">
        <f t="shared" si="40"/>
        <v>0</v>
      </c>
      <c r="U73" s="3">
        <f t="shared" si="40"/>
        <v>0</v>
      </c>
      <c r="V73" s="3">
        <f t="shared" si="40"/>
        <v>0</v>
      </c>
      <c r="W73" s="3">
        <f t="shared" si="40"/>
        <v>0</v>
      </c>
      <c r="X73" s="3">
        <f t="shared" si="40"/>
        <v>0</v>
      </c>
      <c r="Y73" s="3">
        <f t="shared" si="40"/>
        <v>0</v>
      </c>
    </row>
    <row r="74" spans="2:25" x14ac:dyDescent="0.3">
      <c r="B74" s="1" t="str">
        <f t="shared" si="26"/>
        <v>Prod.│Serv. 9.</v>
      </c>
      <c r="C74" s="3">
        <f>S16</f>
        <v>0</v>
      </c>
      <c r="D74" s="5" t="s">
        <v>15</v>
      </c>
      <c r="E74" s="3">
        <f t="shared" ref="E74:F74" si="41">E29*$C74</f>
        <v>0</v>
      </c>
      <c r="F74" s="3">
        <f t="shared" si="41"/>
        <v>0</v>
      </c>
      <c r="G74" s="3">
        <f t="shared" ref="G74:Y74" si="42">G29*$C74</f>
        <v>0</v>
      </c>
      <c r="H74" s="3">
        <f t="shared" si="42"/>
        <v>0</v>
      </c>
      <c r="I74" s="3">
        <f t="shared" si="42"/>
        <v>0</v>
      </c>
      <c r="J74" s="3">
        <f t="shared" si="42"/>
        <v>0</v>
      </c>
      <c r="K74" s="3">
        <f t="shared" si="42"/>
        <v>0</v>
      </c>
      <c r="L74" s="3">
        <f t="shared" si="42"/>
        <v>0</v>
      </c>
      <c r="M74" s="3">
        <f t="shared" si="42"/>
        <v>0</v>
      </c>
      <c r="N74" s="3">
        <f t="shared" si="42"/>
        <v>0</v>
      </c>
      <c r="O74" s="3">
        <f t="shared" si="42"/>
        <v>0</v>
      </c>
      <c r="P74" s="3">
        <f t="shared" si="42"/>
        <v>0</v>
      </c>
      <c r="Q74" s="3">
        <f t="shared" si="42"/>
        <v>0</v>
      </c>
      <c r="R74" s="3">
        <f t="shared" si="42"/>
        <v>0</v>
      </c>
      <c r="S74" s="3">
        <f t="shared" si="42"/>
        <v>0</v>
      </c>
      <c r="T74" s="3">
        <f t="shared" si="42"/>
        <v>0</v>
      </c>
      <c r="U74" s="3">
        <f t="shared" si="42"/>
        <v>0</v>
      </c>
      <c r="V74" s="3">
        <f t="shared" si="42"/>
        <v>0</v>
      </c>
      <c r="W74" s="3">
        <f t="shared" si="42"/>
        <v>0</v>
      </c>
      <c r="X74" s="3">
        <f t="shared" si="42"/>
        <v>0</v>
      </c>
      <c r="Y74" s="3">
        <f t="shared" si="42"/>
        <v>0</v>
      </c>
    </row>
    <row r="75" spans="2:25" x14ac:dyDescent="0.3">
      <c r="B75" s="1" t="str">
        <f t="shared" si="26"/>
        <v>Prod.│Serv. 10.</v>
      </c>
      <c r="C75" s="3">
        <f>U16</f>
        <v>0</v>
      </c>
      <c r="D75" s="5" t="s">
        <v>15</v>
      </c>
      <c r="E75" s="3">
        <f t="shared" ref="E75:F75" si="43">E30*$C75</f>
        <v>0</v>
      </c>
      <c r="F75" s="3">
        <f t="shared" si="43"/>
        <v>0</v>
      </c>
      <c r="G75" s="3">
        <f t="shared" ref="G75:Y75" si="44">G30*$C75</f>
        <v>0</v>
      </c>
      <c r="H75" s="3">
        <f t="shared" si="44"/>
        <v>0</v>
      </c>
      <c r="I75" s="3">
        <f t="shared" si="44"/>
        <v>0</v>
      </c>
      <c r="J75" s="3">
        <f t="shared" si="44"/>
        <v>0</v>
      </c>
      <c r="K75" s="3">
        <f t="shared" si="44"/>
        <v>0</v>
      </c>
      <c r="L75" s="3">
        <f t="shared" si="44"/>
        <v>0</v>
      </c>
      <c r="M75" s="3">
        <f t="shared" si="44"/>
        <v>0</v>
      </c>
      <c r="N75" s="3">
        <f t="shared" si="44"/>
        <v>0</v>
      </c>
      <c r="O75" s="3">
        <f t="shared" si="44"/>
        <v>0</v>
      </c>
      <c r="P75" s="3">
        <f t="shared" si="44"/>
        <v>0</v>
      </c>
      <c r="Q75" s="3">
        <f t="shared" si="44"/>
        <v>0</v>
      </c>
      <c r="R75" s="3">
        <f t="shared" si="44"/>
        <v>0</v>
      </c>
      <c r="S75" s="3">
        <f t="shared" si="44"/>
        <v>0</v>
      </c>
      <c r="T75" s="3">
        <f t="shared" si="44"/>
        <v>0</v>
      </c>
      <c r="U75" s="3">
        <f t="shared" si="44"/>
        <v>0</v>
      </c>
      <c r="V75" s="3">
        <f t="shared" si="44"/>
        <v>0</v>
      </c>
      <c r="W75" s="3">
        <f t="shared" si="44"/>
        <v>0</v>
      </c>
      <c r="X75" s="3">
        <f t="shared" si="44"/>
        <v>0</v>
      </c>
      <c r="Y75" s="3">
        <f t="shared" si="44"/>
        <v>0</v>
      </c>
    </row>
    <row r="76" spans="2:25" x14ac:dyDescent="0.3">
      <c r="B76" s="1" t="str">
        <f t="shared" si="26"/>
        <v>Prod.│Serv. 11.</v>
      </c>
      <c r="C76" s="3">
        <f>W16</f>
        <v>0</v>
      </c>
      <c r="D76" s="5" t="s">
        <v>15</v>
      </c>
      <c r="E76" s="3">
        <f t="shared" ref="E76:F76" si="45">E31*$C76</f>
        <v>0</v>
      </c>
      <c r="F76" s="3">
        <f t="shared" si="45"/>
        <v>0</v>
      </c>
      <c r="G76" s="3">
        <f t="shared" ref="G76:Y76" si="46">G31*$C76</f>
        <v>0</v>
      </c>
      <c r="H76" s="3">
        <f t="shared" si="46"/>
        <v>0</v>
      </c>
      <c r="I76" s="3">
        <f t="shared" si="46"/>
        <v>0</v>
      </c>
      <c r="J76" s="3">
        <f t="shared" si="46"/>
        <v>0</v>
      </c>
      <c r="K76" s="3">
        <f t="shared" si="46"/>
        <v>0</v>
      </c>
      <c r="L76" s="3">
        <f t="shared" si="46"/>
        <v>0</v>
      </c>
      <c r="M76" s="3">
        <f t="shared" si="46"/>
        <v>0</v>
      </c>
      <c r="N76" s="3">
        <f t="shared" si="46"/>
        <v>0</v>
      </c>
      <c r="O76" s="3">
        <f t="shared" si="46"/>
        <v>0</v>
      </c>
      <c r="P76" s="3">
        <f t="shared" si="46"/>
        <v>0</v>
      </c>
      <c r="Q76" s="3">
        <f t="shared" si="46"/>
        <v>0</v>
      </c>
      <c r="R76" s="3">
        <f t="shared" si="46"/>
        <v>0</v>
      </c>
      <c r="S76" s="3">
        <f t="shared" si="46"/>
        <v>0</v>
      </c>
      <c r="T76" s="3">
        <f t="shared" si="46"/>
        <v>0</v>
      </c>
      <c r="U76" s="3">
        <f t="shared" si="46"/>
        <v>0</v>
      </c>
      <c r="V76" s="3">
        <f t="shared" si="46"/>
        <v>0</v>
      </c>
      <c r="W76" s="3">
        <f t="shared" si="46"/>
        <v>0</v>
      </c>
      <c r="X76" s="3">
        <f t="shared" si="46"/>
        <v>0</v>
      </c>
      <c r="Y76" s="3">
        <f t="shared" si="46"/>
        <v>0</v>
      </c>
    </row>
    <row r="77" spans="2:25" x14ac:dyDescent="0.3">
      <c r="B77" s="1" t="str">
        <f t="shared" si="26"/>
        <v>Prod.│Serv. 12.</v>
      </c>
      <c r="C77" s="3">
        <f>Y16</f>
        <v>0</v>
      </c>
      <c r="D77" s="5" t="s">
        <v>15</v>
      </c>
      <c r="E77" s="3">
        <f t="shared" ref="E77:F77" si="47">E32*$C77</f>
        <v>0</v>
      </c>
      <c r="F77" s="3">
        <f t="shared" si="47"/>
        <v>0</v>
      </c>
      <c r="G77" s="3">
        <f t="shared" ref="G77:Y77" si="48">G32*$C77</f>
        <v>0</v>
      </c>
      <c r="H77" s="3">
        <f t="shared" si="48"/>
        <v>0</v>
      </c>
      <c r="I77" s="3">
        <f t="shared" si="48"/>
        <v>0</v>
      </c>
      <c r="J77" s="3">
        <f t="shared" si="48"/>
        <v>0</v>
      </c>
      <c r="K77" s="3">
        <f t="shared" si="48"/>
        <v>0</v>
      </c>
      <c r="L77" s="3">
        <f t="shared" si="48"/>
        <v>0</v>
      </c>
      <c r="M77" s="3">
        <f t="shared" si="48"/>
        <v>0</v>
      </c>
      <c r="N77" s="3">
        <f t="shared" si="48"/>
        <v>0</v>
      </c>
      <c r="O77" s="3">
        <f t="shared" si="48"/>
        <v>0</v>
      </c>
      <c r="P77" s="3">
        <f t="shared" si="48"/>
        <v>0</v>
      </c>
      <c r="Q77" s="3">
        <f t="shared" si="48"/>
        <v>0</v>
      </c>
      <c r="R77" s="3">
        <f t="shared" si="48"/>
        <v>0</v>
      </c>
      <c r="S77" s="3">
        <f t="shared" si="48"/>
        <v>0</v>
      </c>
      <c r="T77" s="3">
        <f t="shared" si="48"/>
        <v>0</v>
      </c>
      <c r="U77" s="3">
        <f t="shared" si="48"/>
        <v>0</v>
      </c>
      <c r="V77" s="3">
        <f t="shared" si="48"/>
        <v>0</v>
      </c>
      <c r="W77" s="3">
        <f t="shared" si="48"/>
        <v>0</v>
      </c>
      <c r="X77" s="3">
        <f t="shared" si="48"/>
        <v>0</v>
      </c>
      <c r="Y77" s="3">
        <f t="shared" si="48"/>
        <v>0</v>
      </c>
    </row>
    <row r="78" spans="2:25" x14ac:dyDescent="0.3">
      <c r="B78" s="210" t="s">
        <v>20</v>
      </c>
      <c r="C78" s="210"/>
      <c r="D78" s="168" t="s">
        <v>15</v>
      </c>
      <c r="E78" s="173">
        <f t="shared" ref="E78:Y78" si="49">SUM(E66:E77)</f>
        <v>0</v>
      </c>
      <c r="F78" s="173">
        <f t="shared" si="49"/>
        <v>0</v>
      </c>
      <c r="G78" s="173">
        <f t="shared" si="49"/>
        <v>0</v>
      </c>
      <c r="H78" s="173">
        <f t="shared" si="49"/>
        <v>0</v>
      </c>
      <c r="I78" s="173">
        <f t="shared" si="49"/>
        <v>0</v>
      </c>
      <c r="J78" s="173">
        <f t="shared" si="49"/>
        <v>0</v>
      </c>
      <c r="K78" s="173">
        <f t="shared" si="49"/>
        <v>0</v>
      </c>
      <c r="L78" s="173">
        <f t="shared" si="49"/>
        <v>0</v>
      </c>
      <c r="M78" s="173">
        <f t="shared" si="49"/>
        <v>0</v>
      </c>
      <c r="N78" s="173">
        <f t="shared" si="49"/>
        <v>0</v>
      </c>
      <c r="O78" s="173">
        <f t="shared" si="49"/>
        <v>0</v>
      </c>
      <c r="P78" s="173">
        <f t="shared" si="49"/>
        <v>0</v>
      </c>
      <c r="Q78" s="173">
        <f t="shared" si="49"/>
        <v>0</v>
      </c>
      <c r="R78" s="173">
        <f t="shared" si="49"/>
        <v>0</v>
      </c>
      <c r="S78" s="173">
        <f t="shared" si="49"/>
        <v>0</v>
      </c>
      <c r="T78" s="173">
        <f t="shared" si="49"/>
        <v>0</v>
      </c>
      <c r="U78" s="173">
        <f t="shared" si="49"/>
        <v>0</v>
      </c>
      <c r="V78" s="173">
        <f t="shared" si="49"/>
        <v>0</v>
      </c>
      <c r="W78" s="173">
        <f t="shared" si="49"/>
        <v>0</v>
      </c>
      <c r="X78" s="173">
        <f t="shared" si="49"/>
        <v>0</v>
      </c>
      <c r="Y78" s="173">
        <f t="shared" si="49"/>
        <v>0</v>
      </c>
    </row>
  </sheetData>
  <mergeCells count="72">
    <mergeCell ref="C16:D16"/>
    <mergeCell ref="B15:Y15"/>
    <mergeCell ref="W16:X16"/>
    <mergeCell ref="U16:V16"/>
    <mergeCell ref="I16:J16"/>
    <mergeCell ref="G16:H16"/>
    <mergeCell ref="E16:F16"/>
    <mergeCell ref="S16:T16"/>
    <mergeCell ref="K16:L16"/>
    <mergeCell ref="M16:N16"/>
    <mergeCell ref="O16:P16"/>
    <mergeCell ref="Q16:R16"/>
    <mergeCell ref="I13:J13"/>
    <mergeCell ref="G13:H13"/>
    <mergeCell ref="E13:F13"/>
    <mergeCell ref="K14:L14"/>
    <mergeCell ref="M14:N14"/>
    <mergeCell ref="S14:T14"/>
    <mergeCell ref="U13:V13"/>
    <mergeCell ref="K13:L13"/>
    <mergeCell ref="M13:N13"/>
    <mergeCell ref="O13:P13"/>
    <mergeCell ref="Q13:R13"/>
    <mergeCell ref="S13:T13"/>
    <mergeCell ref="Q14:R14"/>
    <mergeCell ref="W11:X11"/>
    <mergeCell ref="U11:V11"/>
    <mergeCell ref="I11:J11"/>
    <mergeCell ref="G11:H11"/>
    <mergeCell ref="E11:F11"/>
    <mergeCell ref="S11:T11"/>
    <mergeCell ref="K11:L11"/>
    <mergeCell ref="M11:N11"/>
    <mergeCell ref="O11:P11"/>
    <mergeCell ref="Q11:R11"/>
    <mergeCell ref="C6:F6"/>
    <mergeCell ref="C7:F7"/>
    <mergeCell ref="C8:F8"/>
    <mergeCell ref="C9:F9"/>
    <mergeCell ref="E18:V18"/>
    <mergeCell ref="C11:D11"/>
    <mergeCell ref="B12:Y12"/>
    <mergeCell ref="C14:D14"/>
    <mergeCell ref="E14:F14"/>
    <mergeCell ref="G14:H14"/>
    <mergeCell ref="I14:J14"/>
    <mergeCell ref="C13:D13"/>
    <mergeCell ref="U14:V14"/>
    <mergeCell ref="W14:X14"/>
    <mergeCell ref="W13:X13"/>
    <mergeCell ref="O14:P14"/>
    <mergeCell ref="X63:X64"/>
    <mergeCell ref="Y63:Y64"/>
    <mergeCell ref="B65:Y65"/>
    <mergeCell ref="B78:C78"/>
    <mergeCell ref="B63:B64"/>
    <mergeCell ref="C63:C64"/>
    <mergeCell ref="D63:D64"/>
    <mergeCell ref="E63:V63"/>
    <mergeCell ref="W63:W64"/>
    <mergeCell ref="B49:Y49"/>
    <mergeCell ref="B20:Y20"/>
    <mergeCell ref="Y18:Y19"/>
    <mergeCell ref="X18:X19"/>
    <mergeCell ref="W18:W19"/>
    <mergeCell ref="B46:C46"/>
    <mergeCell ref="B48:C48"/>
    <mergeCell ref="B47:C47"/>
    <mergeCell ref="D18:D19"/>
    <mergeCell ref="C18:C19"/>
    <mergeCell ref="B18:B19"/>
    <mergeCell ref="B33:Y33"/>
  </mergeCells>
  <phoneticPr fontId="11" type="noConversion"/>
  <pageMargins left="0.25" right="0.25" top="0.75" bottom="0.75" header="0.3" footer="0.3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6:AD59"/>
  <sheetViews>
    <sheetView showGridLines="0" tabSelected="1" topLeftCell="A31" zoomScale="90" zoomScaleNormal="90" workbookViewId="0">
      <selection activeCell="J48" sqref="J48"/>
    </sheetView>
  </sheetViews>
  <sheetFormatPr defaultColWidth="9.109375" defaultRowHeight="14.4" x14ac:dyDescent="0.3"/>
  <cols>
    <col min="1" max="1" width="3.44140625" customWidth="1"/>
    <col min="2" max="2" width="47.44140625" bestFit="1" customWidth="1"/>
    <col min="3" max="3" width="11" customWidth="1"/>
    <col min="4" max="4" width="8.33203125" customWidth="1"/>
    <col min="5" max="5" width="11.88671875" customWidth="1"/>
    <col min="6" max="21" width="8.33203125" customWidth="1"/>
    <col min="22" max="22" width="15" customWidth="1"/>
    <col min="23" max="23" width="8.5546875" style="45" customWidth="1"/>
    <col min="24" max="24" width="13.6640625" customWidth="1"/>
    <col min="25" max="25" width="11.88671875" customWidth="1"/>
    <col min="26" max="26" width="8.5546875" customWidth="1"/>
    <col min="27" max="29" width="10.44140625" customWidth="1"/>
    <col min="30" max="30" width="8.109375" customWidth="1"/>
  </cols>
  <sheetData>
    <row r="6" spans="2:26" x14ac:dyDescent="0.3">
      <c r="B6" s="18" t="s">
        <v>89</v>
      </c>
      <c r="C6" s="212">
        <f>Centralizator!C6</f>
        <v>0</v>
      </c>
      <c r="D6" s="213"/>
      <c r="E6" s="213"/>
      <c r="F6" s="214"/>
    </row>
    <row r="7" spans="2:26" ht="14.25" customHeight="1" x14ac:dyDescent="0.3">
      <c r="B7" s="18" t="s">
        <v>90</v>
      </c>
      <c r="C7" s="212">
        <f>Centralizator!C7</f>
        <v>0</v>
      </c>
      <c r="D7" s="213"/>
      <c r="E7" s="213"/>
      <c r="F7" s="214"/>
    </row>
    <row r="8" spans="2:26" ht="14.25" customHeight="1" x14ac:dyDescent="0.3">
      <c r="B8" s="18" t="s">
        <v>91</v>
      </c>
      <c r="C8" s="212">
        <f>Centralizator!C8</f>
        <v>0</v>
      </c>
      <c r="D8" s="213"/>
      <c r="E8" s="213"/>
      <c r="F8" s="214"/>
    </row>
    <row r="9" spans="2:26" ht="14.25" customHeight="1" x14ac:dyDescent="0.3">
      <c r="B9" s="18" t="s">
        <v>92</v>
      </c>
      <c r="C9" s="212">
        <f>Centralizator!C9</f>
        <v>0</v>
      </c>
      <c r="D9" s="213"/>
      <c r="E9" s="213"/>
      <c r="F9" s="214"/>
    </row>
    <row r="11" spans="2:26" x14ac:dyDescent="0.3">
      <c r="B11" s="211" t="s">
        <v>6</v>
      </c>
      <c r="C11" s="211" t="s">
        <v>8</v>
      </c>
      <c r="D11" s="207" t="s">
        <v>9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11" t="s">
        <v>211</v>
      </c>
      <c r="W11" s="248" t="s">
        <v>213</v>
      </c>
      <c r="X11" s="249"/>
      <c r="Y11" s="248" t="s">
        <v>212</v>
      </c>
      <c r="Z11" s="249"/>
    </row>
    <row r="12" spans="2:26" x14ac:dyDescent="0.3">
      <c r="B12" s="211"/>
      <c r="C12" s="211"/>
      <c r="D12" s="168" t="str">
        <f>'Prog. veniturilor'!E64</f>
        <v>Luna 1</v>
      </c>
      <c r="E12" s="168" t="str">
        <f>'Prog. veniturilor'!F64</f>
        <v>Luna 2</v>
      </c>
      <c r="F12" s="168" t="str">
        <f>'Prog. veniturilor'!G64</f>
        <v>Luna 3</v>
      </c>
      <c r="G12" s="168" t="str">
        <f>'Prog. veniturilor'!H64</f>
        <v>Luna 4</v>
      </c>
      <c r="H12" s="168" t="str">
        <f>'Prog. veniturilor'!I64</f>
        <v>Luna 5</v>
      </c>
      <c r="I12" s="168" t="str">
        <f>'Prog. veniturilor'!J64</f>
        <v>Luna 6</v>
      </c>
      <c r="J12" s="168" t="str">
        <f>'Prog. veniturilor'!K64</f>
        <v>Luna 7</v>
      </c>
      <c r="K12" s="168" t="str">
        <f>'Prog. veniturilor'!L64</f>
        <v>Luna 8</v>
      </c>
      <c r="L12" s="168" t="str">
        <f>'Prog. veniturilor'!M64</f>
        <v>Luna 9</v>
      </c>
      <c r="M12" s="168" t="str">
        <f>'Prog. veniturilor'!N64</f>
        <v>Luna 10</v>
      </c>
      <c r="N12" s="168" t="str">
        <f>'Prog. veniturilor'!O64</f>
        <v>Luna 11</v>
      </c>
      <c r="O12" s="168" t="str">
        <f>'Prog. veniturilor'!P64</f>
        <v>Luna 12</v>
      </c>
      <c r="P12" s="168" t="str">
        <f>'Prog. veniturilor'!Q64</f>
        <v>Luna 13</v>
      </c>
      <c r="Q12" s="168" t="str">
        <f>'Prog. veniturilor'!R64</f>
        <v>Luna 14</v>
      </c>
      <c r="R12" s="168" t="str">
        <f>'Prog. veniturilor'!S64</f>
        <v>Luna 15</v>
      </c>
      <c r="S12" s="168" t="str">
        <f>'Prog. veniturilor'!T64</f>
        <v>Luna 16</v>
      </c>
      <c r="T12" s="168" t="str">
        <f>'Prog. veniturilor'!U64</f>
        <v>Luna 17</v>
      </c>
      <c r="U12" s="168" t="str">
        <f>'Prog. veniturilor'!V64</f>
        <v>Luna 18</v>
      </c>
      <c r="V12" s="211"/>
      <c r="W12" s="250"/>
      <c r="X12" s="251"/>
      <c r="Y12" s="250"/>
      <c r="Z12" s="251"/>
    </row>
    <row r="13" spans="2:26" ht="15" thickBot="1" x14ac:dyDescent="0.35">
      <c r="B13" s="207" t="s">
        <v>30</v>
      </c>
      <c r="C13" s="207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7"/>
      <c r="W13" s="208"/>
      <c r="X13" s="207"/>
      <c r="Y13" s="208"/>
      <c r="Z13" s="207"/>
    </row>
    <row r="14" spans="2:26" ht="15" thickTop="1" x14ac:dyDescent="0.3">
      <c r="B14" s="1" t="s">
        <v>31</v>
      </c>
      <c r="C14" s="23" t="s">
        <v>15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/>
      <c r="V14" s="22">
        <f>SUM(D14:U14)</f>
        <v>0</v>
      </c>
      <c r="W14" s="177"/>
      <c r="X14" s="22">
        <f t="shared" ref="X14" si="0">W14</f>
        <v>0</v>
      </c>
      <c r="Y14" s="177"/>
      <c r="Z14" s="46">
        <f>Y14</f>
        <v>0</v>
      </c>
    </row>
    <row r="15" spans="2:26" ht="15" thickBot="1" x14ac:dyDescent="0.35">
      <c r="B15" s="1" t="s">
        <v>32</v>
      </c>
      <c r="C15" s="23" t="s">
        <v>15</v>
      </c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3"/>
      <c r="V15" s="22">
        <f t="shared" ref="V15:V33" si="1">SUM(D15:U15)</f>
        <v>0</v>
      </c>
      <c r="W15" s="178"/>
      <c r="X15" s="22">
        <f>W15</f>
        <v>0</v>
      </c>
      <c r="Y15" s="178"/>
      <c r="Z15" s="46">
        <f>Y15</f>
        <v>0</v>
      </c>
    </row>
    <row r="16" spans="2:26" ht="15.6" thickTop="1" thickBot="1" x14ac:dyDescent="0.35">
      <c r="B16" s="1" t="s">
        <v>33</v>
      </c>
      <c r="C16" s="5" t="s">
        <v>15</v>
      </c>
      <c r="D16" s="47">
        <f>D17+D18</f>
        <v>0</v>
      </c>
      <c r="E16" s="47">
        <f t="shared" ref="E16:U16" si="2">E17+E18</f>
        <v>0</v>
      </c>
      <c r="F16" s="47">
        <f t="shared" si="2"/>
        <v>0</v>
      </c>
      <c r="G16" s="47">
        <f t="shared" si="2"/>
        <v>0</v>
      </c>
      <c r="H16" s="47">
        <f t="shared" si="2"/>
        <v>0</v>
      </c>
      <c r="I16" s="47">
        <f t="shared" si="2"/>
        <v>0</v>
      </c>
      <c r="J16" s="47">
        <f t="shared" si="2"/>
        <v>0</v>
      </c>
      <c r="K16" s="47">
        <f t="shared" si="2"/>
        <v>0</v>
      </c>
      <c r="L16" s="47">
        <f t="shared" si="2"/>
        <v>0</v>
      </c>
      <c r="M16" s="47">
        <f t="shared" si="2"/>
        <v>0</v>
      </c>
      <c r="N16" s="47">
        <f t="shared" si="2"/>
        <v>0</v>
      </c>
      <c r="O16" s="47">
        <f t="shared" si="2"/>
        <v>0</v>
      </c>
      <c r="P16" s="47">
        <f t="shared" si="2"/>
        <v>0</v>
      </c>
      <c r="Q16" s="47">
        <f t="shared" si="2"/>
        <v>0</v>
      </c>
      <c r="R16" s="47">
        <f t="shared" si="2"/>
        <v>0</v>
      </c>
      <c r="S16" s="47">
        <f t="shared" si="2"/>
        <v>0</v>
      </c>
      <c r="T16" s="47">
        <f t="shared" si="2"/>
        <v>0</v>
      </c>
      <c r="U16" s="47">
        <f t="shared" si="2"/>
        <v>0</v>
      </c>
      <c r="V16" s="2">
        <f t="shared" si="1"/>
        <v>0</v>
      </c>
      <c r="W16" s="179" t="s">
        <v>21</v>
      </c>
      <c r="X16" s="22" t="str">
        <f t="shared" ref="X16:X33" si="3">W16</f>
        <v>-</v>
      </c>
      <c r="Y16" s="179" t="s">
        <v>21</v>
      </c>
      <c r="Z16" s="46" t="str">
        <f t="shared" ref="Z16:Z33" si="4">Y16</f>
        <v>-</v>
      </c>
    </row>
    <row r="17" spans="2:26" ht="15" thickTop="1" x14ac:dyDescent="0.3">
      <c r="B17" s="1" t="s">
        <v>34</v>
      </c>
      <c r="C17" s="23" t="s">
        <v>15</v>
      </c>
      <c r="D17" s="58"/>
      <c r="E17" s="109"/>
      <c r="F17" s="109"/>
      <c r="G17" s="10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60"/>
      <c r="V17" s="22">
        <f t="shared" si="1"/>
        <v>0</v>
      </c>
      <c r="W17" s="177"/>
      <c r="X17" s="22">
        <f t="shared" si="3"/>
        <v>0</v>
      </c>
      <c r="Y17" s="177"/>
      <c r="Z17" s="46">
        <f t="shared" si="4"/>
        <v>0</v>
      </c>
    </row>
    <row r="18" spans="2:26" ht="15" thickBot="1" x14ac:dyDescent="0.35">
      <c r="B18" s="1" t="s">
        <v>35</v>
      </c>
      <c r="C18" s="23" t="s">
        <v>15</v>
      </c>
      <c r="D18" s="61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3"/>
      <c r="V18" s="22">
        <f t="shared" si="1"/>
        <v>0</v>
      </c>
      <c r="W18" s="178"/>
      <c r="X18" s="22">
        <f t="shared" si="3"/>
        <v>0</v>
      </c>
      <c r="Y18" s="178"/>
      <c r="Z18" s="46">
        <f t="shared" si="4"/>
        <v>0</v>
      </c>
    </row>
    <row r="19" spans="2:26" ht="15" thickTop="1" x14ac:dyDescent="0.3">
      <c r="B19" s="1" t="str">
        <f>B58</f>
        <v>Cheltuieli personale - total</v>
      </c>
      <c r="C19" s="5" t="s">
        <v>15</v>
      </c>
      <c r="D19" s="48">
        <f>D20+D21</f>
        <v>0</v>
      </c>
      <c r="E19" s="48">
        <f t="shared" ref="E19:U19" si="5">E20+E21</f>
        <v>0</v>
      </c>
      <c r="F19" s="48">
        <f t="shared" si="5"/>
        <v>0</v>
      </c>
      <c r="G19" s="48">
        <f t="shared" si="5"/>
        <v>0</v>
      </c>
      <c r="H19" s="48">
        <f t="shared" si="5"/>
        <v>0</v>
      </c>
      <c r="I19" s="48">
        <f t="shared" si="5"/>
        <v>0</v>
      </c>
      <c r="J19" s="48">
        <f t="shared" si="5"/>
        <v>0</v>
      </c>
      <c r="K19" s="48">
        <f t="shared" si="5"/>
        <v>0</v>
      </c>
      <c r="L19" s="48">
        <f t="shared" si="5"/>
        <v>0</v>
      </c>
      <c r="M19" s="48">
        <f t="shared" si="5"/>
        <v>0</v>
      </c>
      <c r="N19" s="48">
        <f t="shared" si="5"/>
        <v>0</v>
      </c>
      <c r="O19" s="48">
        <f t="shared" si="5"/>
        <v>0</v>
      </c>
      <c r="P19" s="48">
        <f t="shared" si="5"/>
        <v>0</v>
      </c>
      <c r="Q19" s="48">
        <f t="shared" si="5"/>
        <v>0</v>
      </c>
      <c r="R19" s="48">
        <f t="shared" si="5"/>
        <v>0</v>
      </c>
      <c r="S19" s="48">
        <f t="shared" si="5"/>
        <v>0</v>
      </c>
      <c r="T19" s="48">
        <f t="shared" si="5"/>
        <v>0</v>
      </c>
      <c r="U19" s="48">
        <f t="shared" si="5"/>
        <v>0</v>
      </c>
      <c r="V19" s="2">
        <f t="shared" si="1"/>
        <v>0</v>
      </c>
      <c r="W19" s="180" t="s">
        <v>21</v>
      </c>
      <c r="X19" s="22" t="str">
        <f t="shared" si="3"/>
        <v>-</v>
      </c>
      <c r="Y19" s="180" t="s">
        <v>21</v>
      </c>
      <c r="Z19" s="46" t="str">
        <f t="shared" si="4"/>
        <v>-</v>
      </c>
    </row>
    <row r="20" spans="2:26" x14ac:dyDescent="0.3">
      <c r="B20" s="1" t="str">
        <f>B56</f>
        <v>Cheltuieli personale net</v>
      </c>
      <c r="C20" s="5" t="s">
        <v>15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2">
        <f t="shared" si="1"/>
        <v>0</v>
      </c>
      <c r="W20" s="181" t="s">
        <v>21</v>
      </c>
      <c r="X20" s="22" t="str">
        <f t="shared" si="3"/>
        <v>-</v>
      </c>
      <c r="Y20" s="181" t="s">
        <v>21</v>
      </c>
      <c r="Z20" s="46" t="str">
        <f t="shared" si="4"/>
        <v>-</v>
      </c>
    </row>
    <row r="21" spans="2:26" ht="15" thickBot="1" x14ac:dyDescent="0.35">
      <c r="B21" s="1" t="str">
        <f>B57</f>
        <v>Cheltuieli cu asigurarile si protectia sociala</v>
      </c>
      <c r="C21" s="5" t="s">
        <v>15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2">
        <f t="shared" si="1"/>
        <v>0</v>
      </c>
      <c r="W21" s="182" t="s">
        <v>21</v>
      </c>
      <c r="X21" s="22" t="str">
        <f t="shared" si="3"/>
        <v>-</v>
      </c>
      <c r="Y21" s="182" t="s">
        <v>21</v>
      </c>
      <c r="Z21" s="46" t="str">
        <f t="shared" si="4"/>
        <v>-</v>
      </c>
    </row>
    <row r="22" spans="2:26" ht="15.6" thickTop="1" thickBot="1" x14ac:dyDescent="0.35">
      <c r="B22" s="1" t="s">
        <v>36</v>
      </c>
      <c r="C22" s="23" t="s">
        <v>15</v>
      </c>
      <c r="D22" s="64"/>
      <c r="E22" s="117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/>
      <c r="V22" s="22">
        <f t="shared" si="1"/>
        <v>0</v>
      </c>
      <c r="W22" s="183"/>
      <c r="X22" s="22">
        <f t="shared" si="3"/>
        <v>0</v>
      </c>
      <c r="Y22" s="183"/>
      <c r="Z22" s="46">
        <f t="shared" si="4"/>
        <v>0</v>
      </c>
    </row>
    <row r="23" spans="2:26" ht="15.6" thickTop="1" thickBot="1" x14ac:dyDescent="0.35">
      <c r="B23" s="1" t="s">
        <v>37</v>
      </c>
      <c r="C23" s="5" t="s">
        <v>15</v>
      </c>
      <c r="D23" s="47">
        <f>D24+D25+D26+D27</f>
        <v>0</v>
      </c>
      <c r="E23" s="47">
        <f t="shared" ref="E23:U23" si="6">E24+E25+E26+E27</f>
        <v>0</v>
      </c>
      <c r="F23" s="47">
        <f t="shared" si="6"/>
        <v>0</v>
      </c>
      <c r="G23" s="47">
        <f t="shared" si="6"/>
        <v>0</v>
      </c>
      <c r="H23" s="47">
        <f t="shared" si="6"/>
        <v>0</v>
      </c>
      <c r="I23" s="47">
        <f t="shared" si="6"/>
        <v>0</v>
      </c>
      <c r="J23" s="47">
        <f t="shared" si="6"/>
        <v>0</v>
      </c>
      <c r="K23" s="47">
        <f t="shared" si="6"/>
        <v>0</v>
      </c>
      <c r="L23" s="47">
        <f t="shared" si="6"/>
        <v>0</v>
      </c>
      <c r="M23" s="47">
        <f t="shared" si="6"/>
        <v>0</v>
      </c>
      <c r="N23" s="47">
        <f t="shared" si="6"/>
        <v>0</v>
      </c>
      <c r="O23" s="47">
        <f t="shared" si="6"/>
        <v>0</v>
      </c>
      <c r="P23" s="47">
        <f t="shared" si="6"/>
        <v>0</v>
      </c>
      <c r="Q23" s="47">
        <f t="shared" si="6"/>
        <v>0</v>
      </c>
      <c r="R23" s="47">
        <f t="shared" si="6"/>
        <v>0</v>
      </c>
      <c r="S23" s="47">
        <f t="shared" si="6"/>
        <v>0</v>
      </c>
      <c r="T23" s="47">
        <f t="shared" si="6"/>
        <v>0</v>
      </c>
      <c r="U23" s="47">
        <f t="shared" si="6"/>
        <v>0</v>
      </c>
      <c r="V23" s="2">
        <f>SUM(D23:U23)</f>
        <v>0</v>
      </c>
      <c r="W23" s="179" t="s">
        <v>21</v>
      </c>
      <c r="X23" s="22" t="str">
        <f t="shared" si="3"/>
        <v>-</v>
      </c>
      <c r="Y23" s="179" t="s">
        <v>21</v>
      </c>
      <c r="Z23" s="46" t="str">
        <f t="shared" si="4"/>
        <v>-</v>
      </c>
    </row>
    <row r="24" spans="2:26" ht="15" thickTop="1" x14ac:dyDescent="0.3">
      <c r="B24" s="1" t="s">
        <v>38</v>
      </c>
      <c r="C24" s="23" t="s">
        <v>15</v>
      </c>
      <c r="D24" s="58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60"/>
      <c r="V24" s="22">
        <f t="shared" si="1"/>
        <v>0</v>
      </c>
      <c r="W24" s="177"/>
      <c r="X24" s="22">
        <f t="shared" si="3"/>
        <v>0</v>
      </c>
      <c r="Y24" s="177"/>
      <c r="Z24" s="46">
        <f t="shared" si="4"/>
        <v>0</v>
      </c>
    </row>
    <row r="25" spans="2:26" x14ac:dyDescent="0.3">
      <c r="B25" s="1" t="s">
        <v>39</v>
      </c>
      <c r="C25" s="23" t="s">
        <v>15</v>
      </c>
      <c r="D25" s="118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3"/>
      <c r="V25" s="22">
        <f t="shared" si="1"/>
        <v>0</v>
      </c>
      <c r="W25" s="184"/>
      <c r="X25" s="22">
        <f t="shared" si="3"/>
        <v>0</v>
      </c>
      <c r="Y25" s="184"/>
      <c r="Z25" s="46">
        <f t="shared" si="4"/>
        <v>0</v>
      </c>
    </row>
    <row r="26" spans="2:26" ht="15" thickBot="1" x14ac:dyDescent="0.35">
      <c r="B26" s="1" t="s">
        <v>46</v>
      </c>
      <c r="C26" s="23" t="s">
        <v>15</v>
      </c>
      <c r="D26" s="67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68"/>
      <c r="V26" s="22">
        <f t="shared" si="1"/>
        <v>0</v>
      </c>
      <c r="W26" s="185"/>
      <c r="X26" s="22">
        <f t="shared" si="3"/>
        <v>0</v>
      </c>
      <c r="Y26" s="185"/>
      <c r="Z26" s="46">
        <f t="shared" si="4"/>
        <v>0</v>
      </c>
    </row>
    <row r="27" spans="2:26" ht="15.6" thickTop="1" thickBot="1" x14ac:dyDescent="0.35">
      <c r="B27" s="1" t="s">
        <v>40</v>
      </c>
      <c r="C27" s="23" t="s">
        <v>15</v>
      </c>
      <c r="D27" s="79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1"/>
      <c r="V27" s="22">
        <f t="shared" si="1"/>
        <v>0</v>
      </c>
      <c r="W27" s="186"/>
      <c r="X27" s="22">
        <f t="shared" si="3"/>
        <v>0</v>
      </c>
      <c r="Y27" s="186"/>
      <c r="Z27" s="46">
        <f t="shared" si="4"/>
        <v>0</v>
      </c>
    </row>
    <row r="28" spans="2:26" ht="15" thickTop="1" x14ac:dyDescent="0.3">
      <c r="B28" s="1" t="s">
        <v>41</v>
      </c>
      <c r="C28" s="5" t="s">
        <v>15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2">
        <f t="shared" si="1"/>
        <v>0</v>
      </c>
      <c r="W28" s="180" t="s">
        <v>21</v>
      </c>
      <c r="X28" s="22" t="str">
        <f t="shared" si="3"/>
        <v>-</v>
      </c>
      <c r="Y28" s="180" t="s">
        <v>21</v>
      </c>
      <c r="Z28" s="46" t="str">
        <f t="shared" si="4"/>
        <v>-</v>
      </c>
    </row>
    <row r="29" spans="2:26" ht="15" thickBot="1" x14ac:dyDescent="0.35">
      <c r="B29" s="50" t="s">
        <v>42</v>
      </c>
      <c r="C29" s="5" t="s">
        <v>15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2">
        <f t="shared" si="1"/>
        <v>0</v>
      </c>
      <c r="W29" s="182" t="s">
        <v>21</v>
      </c>
      <c r="X29" s="22" t="str">
        <f t="shared" si="3"/>
        <v>-</v>
      </c>
      <c r="Y29" s="182" t="s">
        <v>21</v>
      </c>
      <c r="Z29" s="46" t="str">
        <f t="shared" si="4"/>
        <v>-</v>
      </c>
    </row>
    <row r="30" spans="2:26" ht="15" thickTop="1" x14ac:dyDescent="0.3">
      <c r="B30" s="69" t="s">
        <v>178</v>
      </c>
      <c r="C30" s="51" t="s">
        <v>15</v>
      </c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0"/>
      <c r="V30" s="22">
        <f t="shared" si="1"/>
        <v>0</v>
      </c>
      <c r="W30" s="177"/>
      <c r="X30" s="22">
        <f t="shared" si="3"/>
        <v>0</v>
      </c>
      <c r="Y30" s="177"/>
      <c r="Z30" s="46">
        <f t="shared" si="4"/>
        <v>0</v>
      </c>
    </row>
    <row r="31" spans="2:26" x14ac:dyDescent="0.3">
      <c r="B31" s="70" t="s">
        <v>179</v>
      </c>
      <c r="C31" s="51" t="s">
        <v>15</v>
      </c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9"/>
      <c r="V31" s="22">
        <f t="shared" si="1"/>
        <v>0</v>
      </c>
      <c r="W31" s="184"/>
      <c r="X31" s="22">
        <f t="shared" si="3"/>
        <v>0</v>
      </c>
      <c r="Y31" s="184"/>
      <c r="Z31" s="46">
        <f t="shared" si="4"/>
        <v>0</v>
      </c>
    </row>
    <row r="32" spans="2:26" ht="15" thickBot="1" x14ac:dyDescent="0.35">
      <c r="B32" s="71" t="s">
        <v>180</v>
      </c>
      <c r="C32" s="51" t="s">
        <v>15</v>
      </c>
      <c r="D32" s="67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68"/>
      <c r="V32" s="22">
        <f t="shared" si="1"/>
        <v>0</v>
      </c>
      <c r="W32" s="185"/>
      <c r="X32" s="22">
        <f t="shared" si="3"/>
        <v>0</v>
      </c>
      <c r="Y32" s="185"/>
      <c r="Z32" s="46">
        <f t="shared" si="4"/>
        <v>0</v>
      </c>
    </row>
    <row r="33" spans="2:30" ht="15" thickTop="1" x14ac:dyDescent="0.3">
      <c r="B33" s="52" t="s">
        <v>43</v>
      </c>
      <c r="C33" s="5" t="s">
        <v>15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2">
        <f t="shared" si="1"/>
        <v>0</v>
      </c>
      <c r="W33" s="180" t="s">
        <v>21</v>
      </c>
      <c r="X33" s="22" t="str">
        <f t="shared" si="3"/>
        <v>-</v>
      </c>
      <c r="Y33" s="180"/>
      <c r="Z33" s="46">
        <f t="shared" si="4"/>
        <v>0</v>
      </c>
      <c r="AD33" s="53">
        <v>0.05</v>
      </c>
    </row>
    <row r="34" spans="2:30" ht="15" thickBot="1" x14ac:dyDescent="0.35">
      <c r="B34" s="170" t="s">
        <v>45</v>
      </c>
      <c r="C34" s="168" t="s">
        <v>15</v>
      </c>
      <c r="D34" s="171">
        <f>SUM(D14:D16,D19,D22:D23,D28:D29)</f>
        <v>0</v>
      </c>
      <c r="E34" s="171">
        <f t="shared" ref="E34:Z34" si="7">SUM(E14:E16,E19,E22:E23,E28:E29)</f>
        <v>0</v>
      </c>
      <c r="F34" s="171">
        <f t="shared" si="7"/>
        <v>0</v>
      </c>
      <c r="G34" s="171">
        <f t="shared" si="7"/>
        <v>0</v>
      </c>
      <c r="H34" s="171">
        <f t="shared" si="7"/>
        <v>0</v>
      </c>
      <c r="I34" s="171">
        <f t="shared" si="7"/>
        <v>0</v>
      </c>
      <c r="J34" s="171">
        <f t="shared" si="7"/>
        <v>0</v>
      </c>
      <c r="K34" s="171">
        <f t="shared" si="7"/>
        <v>0</v>
      </c>
      <c r="L34" s="171">
        <f t="shared" si="7"/>
        <v>0</v>
      </c>
      <c r="M34" s="171">
        <f t="shared" si="7"/>
        <v>0</v>
      </c>
      <c r="N34" s="171">
        <f t="shared" si="7"/>
        <v>0</v>
      </c>
      <c r="O34" s="171">
        <f t="shared" si="7"/>
        <v>0</v>
      </c>
      <c r="P34" s="171">
        <f t="shared" si="7"/>
        <v>0</v>
      </c>
      <c r="Q34" s="171">
        <f t="shared" si="7"/>
        <v>0</v>
      </c>
      <c r="R34" s="171">
        <f t="shared" si="7"/>
        <v>0</v>
      </c>
      <c r="S34" s="171">
        <f t="shared" si="7"/>
        <v>0</v>
      </c>
      <c r="T34" s="171">
        <f t="shared" si="7"/>
        <v>0</v>
      </c>
      <c r="U34" s="171">
        <f t="shared" si="7"/>
        <v>0</v>
      </c>
      <c r="V34" s="171">
        <f t="shared" si="7"/>
        <v>0</v>
      </c>
      <c r="W34" s="171">
        <f>SUM(W14:W16,W19,W22:W23,W28:W29)</f>
        <v>0</v>
      </c>
      <c r="X34" s="171">
        <f>SUM(X14:X16,X19,X22:X23,X28:X29)</f>
        <v>0</v>
      </c>
      <c r="Y34" s="171">
        <f t="shared" si="7"/>
        <v>0</v>
      </c>
      <c r="Z34" s="171">
        <f t="shared" si="7"/>
        <v>0</v>
      </c>
    </row>
    <row r="35" spans="2:30" ht="15.6" thickTop="1" thickBot="1" x14ac:dyDescent="0.35">
      <c r="B35" s="54" t="s">
        <v>47</v>
      </c>
      <c r="C35" s="23" t="s">
        <v>15</v>
      </c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6"/>
      <c r="V35" s="46">
        <f>SUM(D35:U35)</f>
        <v>0</v>
      </c>
      <c r="W35" s="55" t="s">
        <v>21</v>
      </c>
      <c r="X35" s="72"/>
      <c r="Y35" s="56" t="s">
        <v>21</v>
      </c>
      <c r="Z35" s="72"/>
    </row>
    <row r="36" spans="2:30" ht="15" thickTop="1" x14ac:dyDescent="0.3">
      <c r="B36" s="170" t="s">
        <v>44</v>
      </c>
      <c r="C36" s="168" t="s">
        <v>15</v>
      </c>
      <c r="D36" s="172">
        <f>SUM(D34:D35)</f>
        <v>0</v>
      </c>
      <c r="E36" s="172">
        <f t="shared" ref="E36:Z36" si="8">SUM(E34:E35)</f>
        <v>0</v>
      </c>
      <c r="F36" s="172">
        <f t="shared" si="8"/>
        <v>0</v>
      </c>
      <c r="G36" s="172">
        <f t="shared" si="8"/>
        <v>0</v>
      </c>
      <c r="H36" s="172">
        <f t="shared" si="8"/>
        <v>0</v>
      </c>
      <c r="I36" s="172">
        <f t="shared" si="8"/>
        <v>0</v>
      </c>
      <c r="J36" s="172">
        <f t="shared" si="8"/>
        <v>0</v>
      </c>
      <c r="K36" s="172">
        <f t="shared" si="8"/>
        <v>0</v>
      </c>
      <c r="L36" s="172">
        <f t="shared" si="8"/>
        <v>0</v>
      </c>
      <c r="M36" s="172">
        <f t="shared" si="8"/>
        <v>0</v>
      </c>
      <c r="N36" s="172">
        <f t="shared" si="8"/>
        <v>0</v>
      </c>
      <c r="O36" s="172">
        <f t="shared" si="8"/>
        <v>0</v>
      </c>
      <c r="P36" s="172">
        <f t="shared" si="8"/>
        <v>0</v>
      </c>
      <c r="Q36" s="172">
        <f t="shared" si="8"/>
        <v>0</v>
      </c>
      <c r="R36" s="172">
        <f t="shared" si="8"/>
        <v>0</v>
      </c>
      <c r="S36" s="172">
        <f t="shared" si="8"/>
        <v>0</v>
      </c>
      <c r="T36" s="172">
        <f t="shared" si="8"/>
        <v>0</v>
      </c>
      <c r="U36" s="172">
        <f t="shared" si="8"/>
        <v>0</v>
      </c>
      <c r="V36" s="172">
        <f t="shared" si="8"/>
        <v>0</v>
      </c>
      <c r="W36" s="172">
        <f t="shared" si="8"/>
        <v>0</v>
      </c>
      <c r="X36" s="172">
        <f t="shared" si="8"/>
        <v>0</v>
      </c>
      <c r="Y36" s="172">
        <f t="shared" si="8"/>
        <v>0</v>
      </c>
      <c r="Z36" s="172">
        <f t="shared" si="8"/>
        <v>0</v>
      </c>
    </row>
    <row r="37" spans="2:30" ht="15" thickBot="1" x14ac:dyDescent="0.35"/>
    <row r="38" spans="2:30" ht="15.6" thickTop="1" thickBot="1" x14ac:dyDescent="0.35">
      <c r="V38" s="244" t="s">
        <v>26</v>
      </c>
      <c r="W38" s="244"/>
      <c r="X38" s="245"/>
      <c r="Y38" s="73">
        <v>0</v>
      </c>
      <c r="Z38" s="74">
        <v>0.1</v>
      </c>
    </row>
    <row r="39" spans="2:30" ht="28.2" customHeight="1" thickTop="1" x14ac:dyDescent="0.3">
      <c r="B39" s="211" t="s">
        <v>22</v>
      </c>
      <c r="C39" s="209" t="s">
        <v>23</v>
      </c>
      <c r="D39" s="209" t="s">
        <v>215</v>
      </c>
      <c r="E39" s="209" t="s">
        <v>216</v>
      </c>
      <c r="F39" s="207" t="s">
        <v>9</v>
      </c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9" t="s">
        <v>211</v>
      </c>
      <c r="Y39" s="252" t="s">
        <v>213</v>
      </c>
      <c r="Z39" s="243" t="s">
        <v>212</v>
      </c>
    </row>
    <row r="40" spans="2:30" ht="28.2" customHeight="1" x14ac:dyDescent="0.3">
      <c r="B40" s="211"/>
      <c r="C40" s="209"/>
      <c r="D40" s="209"/>
      <c r="E40" s="209"/>
      <c r="F40" s="168" t="str">
        <f t="shared" ref="F40:W40" si="9">D12</f>
        <v>Luna 1</v>
      </c>
      <c r="G40" s="168" t="str">
        <f t="shared" si="9"/>
        <v>Luna 2</v>
      </c>
      <c r="H40" s="168" t="str">
        <f t="shared" si="9"/>
        <v>Luna 3</v>
      </c>
      <c r="I40" s="168" t="str">
        <f t="shared" si="9"/>
        <v>Luna 4</v>
      </c>
      <c r="J40" s="168" t="str">
        <f t="shared" ref="J40" si="10">H12</f>
        <v>Luna 5</v>
      </c>
      <c r="K40" s="168" t="str">
        <f t="shared" ref="K40" si="11">I12</f>
        <v>Luna 6</v>
      </c>
      <c r="L40" s="168" t="str">
        <f t="shared" ref="L40" si="12">J12</f>
        <v>Luna 7</v>
      </c>
      <c r="M40" s="168" t="str">
        <f t="shared" ref="M40" si="13">K12</f>
        <v>Luna 8</v>
      </c>
      <c r="N40" s="168" t="str">
        <f t="shared" ref="N40" si="14">L12</f>
        <v>Luna 9</v>
      </c>
      <c r="O40" s="168" t="str">
        <f t="shared" ref="O40" si="15">M12</f>
        <v>Luna 10</v>
      </c>
      <c r="P40" s="168" t="str">
        <f t="shared" ref="P40" si="16">N12</f>
        <v>Luna 11</v>
      </c>
      <c r="Q40" s="168" t="str">
        <f t="shared" ref="Q40" si="17">O12</f>
        <v>Luna 12</v>
      </c>
      <c r="R40" s="168" t="str">
        <f t="shared" ref="R40" si="18">P12</f>
        <v>Luna 13</v>
      </c>
      <c r="S40" s="168" t="str">
        <f t="shared" ref="S40" si="19">Q12</f>
        <v>Luna 14</v>
      </c>
      <c r="T40" s="168" t="str">
        <f t="shared" ref="T40" si="20">R12</f>
        <v>Luna 15</v>
      </c>
      <c r="U40" s="168" t="str">
        <f t="shared" ref="U40" si="21">S12</f>
        <v>Luna 16</v>
      </c>
      <c r="V40" s="168" t="str">
        <f t="shared" ref="V40" si="22">T12</f>
        <v>Luna 17</v>
      </c>
      <c r="W40" s="168" t="str">
        <f t="shared" si="9"/>
        <v>Luna 18</v>
      </c>
      <c r="X40" s="209"/>
      <c r="Y40" s="243"/>
      <c r="Z40" s="209"/>
    </row>
    <row r="41" spans="2:30" ht="15" thickBot="1" x14ac:dyDescent="0.35">
      <c r="B41" s="207" t="s">
        <v>24</v>
      </c>
      <c r="C41" s="207"/>
      <c r="D41" s="207"/>
      <c r="E41" s="207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7"/>
      <c r="Y41" s="207"/>
      <c r="Z41" s="207"/>
    </row>
    <row r="42" spans="2:30" ht="15" thickBot="1" x14ac:dyDescent="0.35">
      <c r="B42" s="175"/>
      <c r="C42" s="246"/>
      <c r="D42" s="247"/>
      <c r="E42" s="247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174"/>
      <c r="Y42" s="169"/>
      <c r="Z42" s="169"/>
    </row>
    <row r="43" spans="2:30" ht="15" thickTop="1" x14ac:dyDescent="0.3">
      <c r="B43" s="239">
        <v>1</v>
      </c>
      <c r="C43" s="240"/>
      <c r="D43" s="241"/>
      <c r="E43" s="57" t="s">
        <v>25</v>
      </c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2">
        <f t="shared" ref="X43:X54" si="23">SUM(F43:W43)</f>
        <v>0</v>
      </c>
      <c r="Y43" s="2">
        <f t="shared" ref="Y43:Y54" si="24">ROUND(W43*13*(1+Y$38),2)</f>
        <v>0</v>
      </c>
      <c r="Z43" s="2">
        <f t="shared" ref="Z43:Z54" si="25">ROUND(Y43*(1+Z$38),2)*12/13</f>
        <v>0</v>
      </c>
    </row>
    <row r="44" spans="2:30" x14ac:dyDescent="0.3">
      <c r="B44" s="235"/>
      <c r="C44" s="236"/>
      <c r="D44" s="242"/>
      <c r="E44" s="57" t="s">
        <v>217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2">
        <f t="shared" si="23"/>
        <v>0</v>
      </c>
      <c r="Y44" s="2">
        <f t="shared" si="24"/>
        <v>0</v>
      </c>
      <c r="Z44" s="2">
        <f t="shared" si="25"/>
        <v>0</v>
      </c>
    </row>
    <row r="45" spans="2:30" x14ac:dyDescent="0.3">
      <c r="B45" s="234">
        <v>2</v>
      </c>
      <c r="C45" s="236"/>
      <c r="D45" s="237"/>
      <c r="E45" s="57" t="s">
        <v>25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2">
        <f t="shared" si="23"/>
        <v>0</v>
      </c>
      <c r="Y45" s="2">
        <f t="shared" si="24"/>
        <v>0</v>
      </c>
      <c r="Z45" s="2">
        <f t="shared" si="25"/>
        <v>0</v>
      </c>
    </row>
    <row r="46" spans="2:30" x14ac:dyDescent="0.3">
      <c r="B46" s="235"/>
      <c r="C46" s="236"/>
      <c r="D46" s="238"/>
      <c r="E46" s="57" t="s">
        <v>217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2">
        <f t="shared" si="23"/>
        <v>0</v>
      </c>
      <c r="Y46" s="2">
        <f t="shared" si="24"/>
        <v>0</v>
      </c>
      <c r="Z46" s="2">
        <f t="shared" si="25"/>
        <v>0</v>
      </c>
    </row>
    <row r="47" spans="2:30" x14ac:dyDescent="0.3">
      <c r="B47" s="234">
        <v>3</v>
      </c>
      <c r="C47" s="236"/>
      <c r="D47" s="237"/>
      <c r="E47" s="57" t="s">
        <v>25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2">
        <f t="shared" si="23"/>
        <v>0</v>
      </c>
      <c r="Y47" s="2">
        <f t="shared" si="24"/>
        <v>0</v>
      </c>
      <c r="Z47" s="2">
        <f t="shared" si="25"/>
        <v>0</v>
      </c>
    </row>
    <row r="48" spans="2:30" x14ac:dyDescent="0.3">
      <c r="B48" s="235"/>
      <c r="C48" s="236"/>
      <c r="D48" s="238"/>
      <c r="E48" s="57" t="s">
        <v>217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2">
        <f t="shared" si="23"/>
        <v>0</v>
      </c>
      <c r="Y48" s="2">
        <f t="shared" si="24"/>
        <v>0</v>
      </c>
      <c r="Z48" s="2">
        <f t="shared" si="25"/>
        <v>0</v>
      </c>
    </row>
    <row r="49" spans="2:26" x14ac:dyDescent="0.3">
      <c r="B49" s="234">
        <v>4</v>
      </c>
      <c r="C49" s="236"/>
      <c r="D49" s="237"/>
      <c r="E49" s="57" t="s">
        <v>25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2">
        <f t="shared" si="23"/>
        <v>0</v>
      </c>
      <c r="Y49" s="2">
        <f t="shared" si="24"/>
        <v>0</v>
      </c>
      <c r="Z49" s="2">
        <f t="shared" si="25"/>
        <v>0</v>
      </c>
    </row>
    <row r="50" spans="2:26" x14ac:dyDescent="0.3">
      <c r="B50" s="235"/>
      <c r="C50" s="236"/>
      <c r="D50" s="238"/>
      <c r="E50" s="57" t="s">
        <v>217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2">
        <f t="shared" si="23"/>
        <v>0</v>
      </c>
      <c r="Y50" s="2">
        <f t="shared" si="24"/>
        <v>0</v>
      </c>
      <c r="Z50" s="2">
        <f t="shared" si="25"/>
        <v>0</v>
      </c>
    </row>
    <row r="51" spans="2:26" x14ac:dyDescent="0.3">
      <c r="B51" s="234">
        <v>5</v>
      </c>
      <c r="C51" s="236"/>
      <c r="D51" s="237"/>
      <c r="E51" s="57" t="s">
        <v>25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2">
        <f t="shared" si="23"/>
        <v>0</v>
      </c>
      <c r="Y51" s="2">
        <f t="shared" si="24"/>
        <v>0</v>
      </c>
      <c r="Z51" s="2">
        <f t="shared" si="25"/>
        <v>0</v>
      </c>
    </row>
    <row r="52" spans="2:26" x14ac:dyDescent="0.3">
      <c r="B52" s="235"/>
      <c r="C52" s="236"/>
      <c r="D52" s="238"/>
      <c r="E52" s="57" t="s">
        <v>217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2">
        <f t="shared" si="23"/>
        <v>0</v>
      </c>
      <c r="Y52" s="2">
        <f t="shared" si="24"/>
        <v>0</v>
      </c>
      <c r="Z52" s="2">
        <f t="shared" si="25"/>
        <v>0</v>
      </c>
    </row>
    <row r="53" spans="2:26" x14ac:dyDescent="0.3">
      <c r="B53" s="234">
        <v>6</v>
      </c>
      <c r="C53" s="236"/>
      <c r="D53" s="237"/>
      <c r="E53" s="57" t="s">
        <v>25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2">
        <f t="shared" si="23"/>
        <v>0</v>
      </c>
      <c r="Y53" s="2">
        <f t="shared" si="24"/>
        <v>0</v>
      </c>
      <c r="Z53" s="2">
        <f t="shared" si="25"/>
        <v>0</v>
      </c>
    </row>
    <row r="54" spans="2:26" x14ac:dyDescent="0.3">
      <c r="B54" s="235"/>
      <c r="C54" s="236"/>
      <c r="D54" s="238"/>
      <c r="E54" s="57" t="s">
        <v>217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2">
        <f t="shared" si="23"/>
        <v>0</v>
      </c>
      <c r="Y54" s="2">
        <f t="shared" si="24"/>
        <v>0</v>
      </c>
      <c r="Z54" s="2">
        <f t="shared" si="25"/>
        <v>0</v>
      </c>
    </row>
    <row r="55" spans="2:26" x14ac:dyDescent="0.3">
      <c r="B55" s="229"/>
      <c r="C55" s="229"/>
      <c r="D55" s="229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</row>
    <row r="56" spans="2:26" x14ac:dyDescent="0.3">
      <c r="B56" s="231" t="s">
        <v>27</v>
      </c>
      <c r="C56" s="232"/>
      <c r="D56" s="232"/>
      <c r="E56" s="233"/>
      <c r="F56" s="119">
        <f>F43+F45+F47+F49+F51+F53</f>
        <v>0</v>
      </c>
      <c r="G56" s="119">
        <f t="shared" ref="G56:Z56" si="26">G43+G45+G47+G49+G51+G53</f>
        <v>0</v>
      </c>
      <c r="H56" s="119">
        <f>H43+H45+H47+H49+H51+H53</f>
        <v>0</v>
      </c>
      <c r="I56" s="119">
        <f t="shared" si="26"/>
        <v>0</v>
      </c>
      <c r="J56" s="119">
        <f t="shared" si="26"/>
        <v>0</v>
      </c>
      <c r="K56" s="119">
        <f t="shared" si="26"/>
        <v>0</v>
      </c>
      <c r="L56" s="119">
        <f t="shared" si="26"/>
        <v>0</v>
      </c>
      <c r="M56" s="119">
        <f t="shared" si="26"/>
        <v>0</v>
      </c>
      <c r="N56" s="119">
        <f t="shared" si="26"/>
        <v>0</v>
      </c>
      <c r="O56" s="119">
        <f t="shared" si="26"/>
        <v>0</v>
      </c>
      <c r="P56" s="119">
        <f t="shared" si="26"/>
        <v>0</v>
      </c>
      <c r="Q56" s="119">
        <f t="shared" si="26"/>
        <v>0</v>
      </c>
      <c r="R56" s="119">
        <f t="shared" si="26"/>
        <v>0</v>
      </c>
      <c r="S56" s="119">
        <f t="shared" si="26"/>
        <v>0</v>
      </c>
      <c r="T56" s="119">
        <f t="shared" si="26"/>
        <v>0</v>
      </c>
      <c r="U56" s="119">
        <f t="shared" si="26"/>
        <v>0</v>
      </c>
      <c r="V56" s="119">
        <f t="shared" si="26"/>
        <v>0</v>
      </c>
      <c r="W56" s="119">
        <f t="shared" si="26"/>
        <v>0</v>
      </c>
      <c r="X56" s="119">
        <f t="shared" si="26"/>
        <v>0</v>
      </c>
      <c r="Y56" s="119">
        <f t="shared" si="26"/>
        <v>0</v>
      </c>
      <c r="Z56" s="119">
        <f t="shared" si="26"/>
        <v>0</v>
      </c>
    </row>
    <row r="57" spans="2:26" x14ac:dyDescent="0.3">
      <c r="B57" s="231" t="s">
        <v>28</v>
      </c>
      <c r="C57" s="232"/>
      <c r="D57" s="232"/>
      <c r="E57" s="233"/>
      <c r="F57" s="119">
        <f>F44+F46+F48+F50+F52+F54</f>
        <v>0</v>
      </c>
      <c r="G57" s="119">
        <f t="shared" ref="G57:Z57" si="27">G44+G46+G48+G50+G52+G54</f>
        <v>0</v>
      </c>
      <c r="H57" s="119">
        <f t="shared" si="27"/>
        <v>0</v>
      </c>
      <c r="I57" s="119">
        <f t="shared" si="27"/>
        <v>0</v>
      </c>
      <c r="J57" s="119">
        <f t="shared" si="27"/>
        <v>0</v>
      </c>
      <c r="K57" s="119">
        <f t="shared" si="27"/>
        <v>0</v>
      </c>
      <c r="L57" s="119">
        <f t="shared" si="27"/>
        <v>0</v>
      </c>
      <c r="M57" s="119">
        <f t="shared" si="27"/>
        <v>0</v>
      </c>
      <c r="N57" s="119">
        <f t="shared" si="27"/>
        <v>0</v>
      </c>
      <c r="O57" s="119">
        <f t="shared" si="27"/>
        <v>0</v>
      </c>
      <c r="P57" s="119">
        <f t="shared" si="27"/>
        <v>0</v>
      </c>
      <c r="Q57" s="119">
        <f t="shared" si="27"/>
        <v>0</v>
      </c>
      <c r="R57" s="119">
        <f t="shared" si="27"/>
        <v>0</v>
      </c>
      <c r="S57" s="119">
        <f t="shared" si="27"/>
        <v>0</v>
      </c>
      <c r="T57" s="119">
        <f t="shared" si="27"/>
        <v>0</v>
      </c>
      <c r="U57" s="119">
        <f t="shared" si="27"/>
        <v>0</v>
      </c>
      <c r="V57" s="119">
        <f t="shared" si="27"/>
        <v>0</v>
      </c>
      <c r="W57" s="119">
        <f t="shared" si="27"/>
        <v>0</v>
      </c>
      <c r="X57" s="119">
        <f t="shared" si="27"/>
        <v>0</v>
      </c>
      <c r="Y57" s="119">
        <f t="shared" si="27"/>
        <v>0</v>
      </c>
      <c r="Z57" s="119">
        <f t="shared" si="27"/>
        <v>0</v>
      </c>
    </row>
    <row r="58" spans="2:26" x14ac:dyDescent="0.3">
      <c r="B58" s="210" t="s">
        <v>29</v>
      </c>
      <c r="C58" s="210"/>
      <c r="D58" s="210"/>
      <c r="E58" s="176"/>
      <c r="F58" s="173">
        <f>F56+F57</f>
        <v>0</v>
      </c>
      <c r="G58" s="173">
        <f t="shared" ref="G58:Z58" si="28">G56+G57</f>
        <v>0</v>
      </c>
      <c r="H58" s="173">
        <f t="shared" si="28"/>
        <v>0</v>
      </c>
      <c r="I58" s="173">
        <f t="shared" si="28"/>
        <v>0</v>
      </c>
      <c r="J58" s="173">
        <f t="shared" si="28"/>
        <v>0</v>
      </c>
      <c r="K58" s="173">
        <f t="shared" si="28"/>
        <v>0</v>
      </c>
      <c r="L58" s="173">
        <f t="shared" si="28"/>
        <v>0</v>
      </c>
      <c r="M58" s="173">
        <f t="shared" si="28"/>
        <v>0</v>
      </c>
      <c r="N58" s="173">
        <f t="shared" si="28"/>
        <v>0</v>
      </c>
      <c r="O58" s="173">
        <f t="shared" si="28"/>
        <v>0</v>
      </c>
      <c r="P58" s="173">
        <f t="shared" si="28"/>
        <v>0</v>
      </c>
      <c r="Q58" s="173">
        <f t="shared" si="28"/>
        <v>0</v>
      </c>
      <c r="R58" s="173">
        <f t="shared" si="28"/>
        <v>0</v>
      </c>
      <c r="S58" s="173">
        <f t="shared" si="28"/>
        <v>0</v>
      </c>
      <c r="T58" s="173">
        <f t="shared" si="28"/>
        <v>0</v>
      </c>
      <c r="U58" s="173">
        <f t="shared" si="28"/>
        <v>0</v>
      </c>
      <c r="V58" s="173">
        <f t="shared" si="28"/>
        <v>0</v>
      </c>
      <c r="W58" s="173">
        <f t="shared" si="28"/>
        <v>0</v>
      </c>
      <c r="X58" s="173">
        <f t="shared" si="28"/>
        <v>0</v>
      </c>
      <c r="Y58" s="173">
        <f t="shared" si="28"/>
        <v>0</v>
      </c>
      <c r="Z58" s="173">
        <f t="shared" si="28"/>
        <v>0</v>
      </c>
    </row>
    <row r="59" spans="2:26" x14ac:dyDescent="0.3">
      <c r="X59" s="95"/>
    </row>
  </sheetData>
  <mergeCells count="44">
    <mergeCell ref="C42:E42"/>
    <mergeCell ref="C6:F6"/>
    <mergeCell ref="C7:F7"/>
    <mergeCell ref="C8:F8"/>
    <mergeCell ref="C9:F9"/>
    <mergeCell ref="F39:W39"/>
    <mergeCell ref="B41:Z41"/>
    <mergeCell ref="X39:X40"/>
    <mergeCell ref="B13:Z13"/>
    <mergeCell ref="B11:B12"/>
    <mergeCell ref="C11:C12"/>
    <mergeCell ref="D11:U11"/>
    <mergeCell ref="V11:V12"/>
    <mergeCell ref="Y11:Z12"/>
    <mergeCell ref="W11:X12"/>
    <mergeCell ref="Y39:Y40"/>
    <mergeCell ref="Z39:Z40"/>
    <mergeCell ref="V38:X38"/>
    <mergeCell ref="B39:B40"/>
    <mergeCell ref="C39:C40"/>
    <mergeCell ref="D39:D40"/>
    <mergeCell ref="E39:E40"/>
    <mergeCell ref="B43:B44"/>
    <mergeCell ref="C43:C44"/>
    <mergeCell ref="D43:D44"/>
    <mergeCell ref="B45:B46"/>
    <mergeCell ref="C45:C46"/>
    <mergeCell ref="D45:D46"/>
    <mergeCell ref="B55:Z55"/>
    <mergeCell ref="B56:E56"/>
    <mergeCell ref="B57:E57"/>
    <mergeCell ref="B58:D58"/>
    <mergeCell ref="B47:B48"/>
    <mergeCell ref="C47:C48"/>
    <mergeCell ref="D47:D48"/>
    <mergeCell ref="B49:B50"/>
    <mergeCell ref="C49:C50"/>
    <mergeCell ref="D49:D50"/>
    <mergeCell ref="B51:B52"/>
    <mergeCell ref="C51:C52"/>
    <mergeCell ref="D51:D52"/>
    <mergeCell ref="B53:B54"/>
    <mergeCell ref="C53:C54"/>
    <mergeCell ref="D53:D54"/>
  </mergeCells>
  <dataValidations count="1">
    <dataValidation type="decimal" allowBlank="1" showInputMessage="1" showErrorMessage="1" sqref="D43:D54" xr:uid="{00000000-0002-0000-0500-000000000000}">
      <formula1>0</formula1>
      <formula2>250</formula2>
    </dataValidation>
  </dataValidations>
  <pageMargins left="0.25" right="0.25" top="0.75" bottom="0.75" header="0.3" footer="0.3"/>
  <pageSetup paperSize="9" scale="41" orientation="landscape" r:id="rId1"/>
  <ignoredErrors>
    <ignoredError sqref="C6:F9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6:X40"/>
  <sheetViews>
    <sheetView showGridLines="0" zoomScale="90" zoomScaleNormal="90" workbookViewId="0">
      <selection activeCell="D42" sqref="D42"/>
    </sheetView>
  </sheetViews>
  <sheetFormatPr defaultColWidth="9.109375" defaultRowHeight="14.4" x14ac:dyDescent="0.3"/>
  <cols>
    <col min="1" max="1" width="3.6640625" customWidth="1"/>
    <col min="2" max="2" width="47.44140625" bestFit="1" customWidth="1"/>
    <col min="4" max="4" width="12" customWidth="1"/>
    <col min="5" max="21" width="12.109375" customWidth="1"/>
    <col min="22" max="24" width="15.6640625" customWidth="1"/>
  </cols>
  <sheetData>
    <row r="6" spans="2:24" x14ac:dyDescent="0.3">
      <c r="B6" s="18" t="s">
        <v>89</v>
      </c>
      <c r="C6" s="212">
        <f>Centralizator!C6</f>
        <v>0</v>
      </c>
      <c r="D6" s="213"/>
      <c r="E6" s="213"/>
      <c r="F6" s="214"/>
    </row>
    <row r="7" spans="2:24" ht="14.25" customHeight="1" x14ac:dyDescent="0.3">
      <c r="B7" s="18" t="s">
        <v>90</v>
      </c>
      <c r="C7" s="212">
        <f>Centralizator!C7</f>
        <v>0</v>
      </c>
      <c r="D7" s="213"/>
      <c r="E7" s="213"/>
      <c r="F7" s="214"/>
    </row>
    <row r="8" spans="2:24" ht="14.25" customHeight="1" x14ac:dyDescent="0.3">
      <c r="B8" s="18" t="s">
        <v>91</v>
      </c>
      <c r="C8" s="212">
        <f>Centralizator!C8</f>
        <v>0</v>
      </c>
      <c r="D8" s="213"/>
      <c r="E8" s="213"/>
      <c r="F8" s="214"/>
    </row>
    <row r="9" spans="2:24" ht="14.25" customHeight="1" x14ac:dyDescent="0.3">
      <c r="B9" s="18" t="s">
        <v>92</v>
      </c>
      <c r="C9" s="212">
        <f>Centralizator!C9</f>
        <v>0</v>
      </c>
      <c r="D9" s="213"/>
      <c r="E9" s="213"/>
      <c r="F9" s="214"/>
    </row>
    <row r="11" spans="2:24" x14ac:dyDescent="0.3">
      <c r="B11" s="211" t="s">
        <v>6</v>
      </c>
      <c r="C11" s="211" t="s">
        <v>8</v>
      </c>
      <c r="D11" s="207" t="s">
        <v>9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11" t="s">
        <v>10</v>
      </c>
      <c r="W11" s="211" t="s">
        <v>11</v>
      </c>
      <c r="X11" s="211" t="s">
        <v>12</v>
      </c>
    </row>
    <row r="12" spans="2:24" x14ac:dyDescent="0.3">
      <c r="B12" s="211"/>
      <c r="C12" s="211"/>
      <c r="D12" s="168" t="str">
        <f>'Prog. veniturilor'!E64</f>
        <v>Luna 1</v>
      </c>
      <c r="E12" s="168" t="str">
        <f>'Prog. veniturilor'!F64</f>
        <v>Luna 2</v>
      </c>
      <c r="F12" s="168" t="str">
        <f>'Prog. veniturilor'!G64</f>
        <v>Luna 3</v>
      </c>
      <c r="G12" s="168" t="str">
        <f>'Prog. veniturilor'!H64</f>
        <v>Luna 4</v>
      </c>
      <c r="H12" s="168" t="str">
        <f>'Prog. veniturilor'!I64</f>
        <v>Luna 5</v>
      </c>
      <c r="I12" s="168" t="str">
        <f>'Prog. veniturilor'!J64</f>
        <v>Luna 6</v>
      </c>
      <c r="J12" s="168" t="str">
        <f>'Prog. veniturilor'!K64</f>
        <v>Luna 7</v>
      </c>
      <c r="K12" s="168" t="str">
        <f>'Prog. veniturilor'!L64</f>
        <v>Luna 8</v>
      </c>
      <c r="L12" s="168" t="str">
        <f>'Prog. veniturilor'!M64</f>
        <v>Luna 9</v>
      </c>
      <c r="M12" s="168" t="str">
        <f>'Prog. veniturilor'!N64</f>
        <v>Luna 10</v>
      </c>
      <c r="N12" s="168" t="str">
        <f>'Prog. veniturilor'!O64</f>
        <v>Luna 11</v>
      </c>
      <c r="O12" s="168" t="str">
        <f>'Prog. veniturilor'!P64</f>
        <v>Luna 12</v>
      </c>
      <c r="P12" s="168" t="str">
        <f>'Prog. veniturilor'!Q64</f>
        <v>Luna 13</v>
      </c>
      <c r="Q12" s="168" t="str">
        <f>'Prog. veniturilor'!R64</f>
        <v>Luna 14</v>
      </c>
      <c r="R12" s="168" t="str">
        <f>'Prog. veniturilor'!S64</f>
        <v>Luna 15</v>
      </c>
      <c r="S12" s="168" t="str">
        <f>'Prog. veniturilor'!T64</f>
        <v>Luna 16</v>
      </c>
      <c r="T12" s="168" t="str">
        <f>'Prog. veniturilor'!U64</f>
        <v>Luna 17</v>
      </c>
      <c r="U12" s="168" t="str">
        <f>'Prog. veniturilor'!V64</f>
        <v>Luna 18</v>
      </c>
      <c r="V12" s="211"/>
      <c r="W12" s="211"/>
      <c r="X12" s="211"/>
    </row>
    <row r="13" spans="2:24" x14ac:dyDescent="0.3">
      <c r="B13" s="207" t="s">
        <v>48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</row>
    <row r="14" spans="2:24" x14ac:dyDescent="0.3">
      <c r="B14" s="1" t="s">
        <v>49</v>
      </c>
      <c r="C14" s="5" t="s">
        <v>15</v>
      </c>
      <c r="D14" s="3">
        <f>'Prog. veniturilor'!E46</f>
        <v>0</v>
      </c>
      <c r="E14" s="3">
        <f>'Prog. veniturilor'!F46</f>
        <v>0</v>
      </c>
      <c r="F14" s="3">
        <f>'Prog. veniturilor'!G46</f>
        <v>0</v>
      </c>
      <c r="G14" s="3">
        <f>'Prog. veniturilor'!H46</f>
        <v>0</v>
      </c>
      <c r="H14" s="3">
        <f>'Prog. veniturilor'!I46</f>
        <v>0</v>
      </c>
      <c r="I14" s="3">
        <f>'Prog. veniturilor'!J46</f>
        <v>0</v>
      </c>
      <c r="J14" s="3">
        <f>'Prog. veniturilor'!K46</f>
        <v>0</v>
      </c>
      <c r="K14" s="3">
        <f>'Prog. veniturilor'!L46</f>
        <v>0</v>
      </c>
      <c r="L14" s="3">
        <f>'Prog. veniturilor'!M46</f>
        <v>0</v>
      </c>
      <c r="M14" s="3">
        <f>'Prog. veniturilor'!N46</f>
        <v>0</v>
      </c>
      <c r="N14" s="3">
        <f>'Prog. veniturilor'!O46</f>
        <v>0</v>
      </c>
      <c r="O14" s="3">
        <f>'Prog. veniturilor'!P46</f>
        <v>0</v>
      </c>
      <c r="P14" s="3">
        <f>'Prog. veniturilor'!Q46</f>
        <v>0</v>
      </c>
      <c r="Q14" s="3">
        <f>'Prog. veniturilor'!R46</f>
        <v>0</v>
      </c>
      <c r="R14" s="3">
        <f>'Prog. veniturilor'!S46</f>
        <v>0</v>
      </c>
      <c r="S14" s="3">
        <f>'Prog. veniturilor'!T46</f>
        <v>0</v>
      </c>
      <c r="T14" s="3">
        <f>'Prog. veniturilor'!U46</f>
        <v>0</v>
      </c>
      <c r="U14" s="3">
        <f>'Prog. veniturilor'!V46</f>
        <v>0</v>
      </c>
      <c r="V14" s="2">
        <f>SUM(D14:U14)</f>
        <v>0</v>
      </c>
      <c r="W14" s="2">
        <f>'Prog. veniturilor'!X46</f>
        <v>0</v>
      </c>
      <c r="X14" s="2">
        <f>'Prog. veniturilor'!Y46</f>
        <v>0</v>
      </c>
    </row>
    <row r="15" spans="2:24" x14ac:dyDescent="0.3">
      <c r="B15" s="1" t="s">
        <v>214</v>
      </c>
      <c r="C15" s="5" t="s">
        <v>15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2"/>
      <c r="W15" s="2"/>
      <c r="X15" s="2"/>
    </row>
    <row r="16" spans="2:24" x14ac:dyDescent="0.3">
      <c r="B16" s="1" t="str">
        <f>'Prog. veniturilor'!B47:C47</f>
        <v xml:space="preserve">Alte venituri </v>
      </c>
      <c r="C16" s="5" t="s">
        <v>15</v>
      </c>
      <c r="D16" s="3">
        <f>'Prog. veniturilor'!E47</f>
        <v>0</v>
      </c>
      <c r="E16" s="3">
        <f>'Prog. veniturilor'!F47</f>
        <v>0</v>
      </c>
      <c r="F16" s="3">
        <f>'Prog. veniturilor'!G47</f>
        <v>0</v>
      </c>
      <c r="G16" s="3">
        <f>'Prog. veniturilor'!H47</f>
        <v>0</v>
      </c>
      <c r="H16" s="3">
        <f>'Prog. veniturilor'!I47</f>
        <v>0</v>
      </c>
      <c r="I16" s="3">
        <f>'Prog. veniturilor'!J47</f>
        <v>0</v>
      </c>
      <c r="J16" s="3">
        <f>'Prog. veniturilor'!K47</f>
        <v>0</v>
      </c>
      <c r="K16" s="3">
        <f>'Prog. veniturilor'!Q47</f>
        <v>0</v>
      </c>
      <c r="L16" s="3">
        <f>'Prog. veniturilor'!R47</f>
        <v>0</v>
      </c>
      <c r="M16" s="3"/>
      <c r="N16" s="3"/>
      <c r="O16" s="3"/>
      <c r="P16" s="3"/>
      <c r="Q16" s="3"/>
      <c r="R16" s="3"/>
      <c r="S16" s="3">
        <f>'Prog. veniturilor'!S47</f>
        <v>0</v>
      </c>
      <c r="T16" s="3">
        <f>'Prog. veniturilor'!U47</f>
        <v>0</v>
      </c>
      <c r="U16" s="3">
        <f>'Prog. veniturilor'!V47</f>
        <v>0</v>
      </c>
      <c r="V16" s="2">
        <f>SUM(D16:U16)</f>
        <v>0</v>
      </c>
      <c r="W16" s="2">
        <f>'Prog. veniturilor'!X47</f>
        <v>0</v>
      </c>
      <c r="X16" s="2">
        <f>'Prog. veniturilor'!Y47</f>
        <v>0</v>
      </c>
    </row>
    <row r="17" spans="2:24" x14ac:dyDescent="0.3">
      <c r="B17" s="170" t="s">
        <v>50</v>
      </c>
      <c r="C17" s="168" t="s">
        <v>15</v>
      </c>
      <c r="D17" s="173">
        <f>D14+D16+D15</f>
        <v>0</v>
      </c>
      <c r="E17" s="173">
        <f t="shared" ref="E17:X17" si="0">E14+E16+E15</f>
        <v>0</v>
      </c>
      <c r="F17" s="173">
        <f t="shared" si="0"/>
        <v>0</v>
      </c>
      <c r="G17" s="173">
        <f t="shared" si="0"/>
        <v>0</v>
      </c>
      <c r="H17" s="173">
        <f t="shared" si="0"/>
        <v>0</v>
      </c>
      <c r="I17" s="173">
        <f t="shared" si="0"/>
        <v>0</v>
      </c>
      <c r="J17" s="173">
        <f t="shared" si="0"/>
        <v>0</v>
      </c>
      <c r="K17" s="173">
        <f t="shared" si="0"/>
        <v>0</v>
      </c>
      <c r="L17" s="173">
        <f t="shared" si="0"/>
        <v>0</v>
      </c>
      <c r="M17" s="173">
        <f t="shared" si="0"/>
        <v>0</v>
      </c>
      <c r="N17" s="173">
        <f t="shared" si="0"/>
        <v>0</v>
      </c>
      <c r="O17" s="173">
        <f t="shared" si="0"/>
        <v>0</v>
      </c>
      <c r="P17" s="173">
        <f t="shared" si="0"/>
        <v>0</v>
      </c>
      <c r="Q17" s="173">
        <f t="shared" si="0"/>
        <v>0</v>
      </c>
      <c r="R17" s="173">
        <f t="shared" si="0"/>
        <v>0</v>
      </c>
      <c r="S17" s="173">
        <f t="shared" si="0"/>
        <v>0</v>
      </c>
      <c r="T17" s="173">
        <f t="shared" si="0"/>
        <v>0</v>
      </c>
      <c r="U17" s="173">
        <f t="shared" si="0"/>
        <v>0</v>
      </c>
      <c r="V17" s="173">
        <f t="shared" si="0"/>
        <v>0</v>
      </c>
      <c r="W17" s="173">
        <f t="shared" si="0"/>
        <v>0</v>
      </c>
      <c r="X17" s="173">
        <f t="shared" si="0"/>
        <v>0</v>
      </c>
    </row>
    <row r="18" spans="2:24" x14ac:dyDescent="0.3">
      <c r="B18" s="207" t="s">
        <v>51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</row>
    <row r="19" spans="2:24" x14ac:dyDescent="0.3">
      <c r="B19" s="1" t="s">
        <v>52</v>
      </c>
      <c r="C19" s="5" t="s">
        <v>15</v>
      </c>
      <c r="D19" s="3">
        <f>'Prog. veniturilor'!E78</f>
        <v>0</v>
      </c>
      <c r="E19" s="3">
        <f>'Prog. veniturilor'!F78</f>
        <v>0</v>
      </c>
      <c r="F19" s="3">
        <f>'Prog. veniturilor'!G78</f>
        <v>0</v>
      </c>
      <c r="G19" s="3">
        <f>'Prog. veniturilor'!H78</f>
        <v>0</v>
      </c>
      <c r="H19" s="3">
        <f>'Prog. veniturilor'!I78</f>
        <v>0</v>
      </c>
      <c r="I19" s="3">
        <f>'Prog. veniturilor'!J78</f>
        <v>0</v>
      </c>
      <c r="J19" s="3">
        <f>'Prog. veniturilor'!K78</f>
        <v>0</v>
      </c>
      <c r="K19" s="3">
        <f>'Prog. veniturilor'!L78</f>
        <v>0</v>
      </c>
      <c r="L19" s="3">
        <f>'Prog. veniturilor'!M78</f>
        <v>0</v>
      </c>
      <c r="M19" s="3">
        <f>'Prog. veniturilor'!N78</f>
        <v>0</v>
      </c>
      <c r="N19" s="3">
        <f>'Prog. veniturilor'!O78</f>
        <v>0</v>
      </c>
      <c r="O19" s="3">
        <f>'Prog. veniturilor'!P78</f>
        <v>0</v>
      </c>
      <c r="P19" s="3">
        <f>'Prog. veniturilor'!Q78</f>
        <v>0</v>
      </c>
      <c r="Q19" s="3">
        <f>'Prog. veniturilor'!R78</f>
        <v>0</v>
      </c>
      <c r="R19" s="3">
        <f>'Prog. veniturilor'!S78</f>
        <v>0</v>
      </c>
      <c r="S19" s="3">
        <f>'Prog. veniturilor'!T78</f>
        <v>0</v>
      </c>
      <c r="T19" s="3">
        <f>'Prog. veniturilor'!U78</f>
        <v>0</v>
      </c>
      <c r="U19" s="3">
        <f>'Prog. veniturilor'!V78</f>
        <v>0</v>
      </c>
      <c r="V19" s="2">
        <f t="shared" ref="V19:V27" si="1">SUM(D19:U19)</f>
        <v>0</v>
      </c>
      <c r="W19" s="2">
        <f>'Prog. veniturilor'!X78</f>
        <v>0</v>
      </c>
      <c r="X19" s="2">
        <f>'Prog. veniturilor'!Y78</f>
        <v>0</v>
      </c>
    </row>
    <row r="20" spans="2:24" x14ac:dyDescent="0.3">
      <c r="B20" s="1" t="str">
        <f>'Prog. ch. fixe'!B14</f>
        <v>Cheltuieli cu materiile prime si cu materialele consumabile</v>
      </c>
      <c r="C20" s="5" t="s">
        <v>15</v>
      </c>
      <c r="D20" s="3">
        <f>'Prog. ch. fixe'!D14</f>
        <v>0</v>
      </c>
      <c r="E20" s="3">
        <f>'Prog. ch. fixe'!E14</f>
        <v>0</v>
      </c>
      <c r="F20" s="3">
        <f>'Prog. ch. fixe'!F14</f>
        <v>0</v>
      </c>
      <c r="G20" s="3">
        <f>'Prog. ch. fixe'!G14</f>
        <v>0</v>
      </c>
      <c r="H20" s="3">
        <f>'Prog. ch. fixe'!H14</f>
        <v>0</v>
      </c>
      <c r="I20" s="3">
        <f>'Prog. ch. fixe'!I14</f>
        <v>0</v>
      </c>
      <c r="J20" s="3">
        <f>'Prog. ch. fixe'!J14</f>
        <v>0</v>
      </c>
      <c r="K20" s="3">
        <f>'Prog. ch. fixe'!K14</f>
        <v>0</v>
      </c>
      <c r="L20" s="3">
        <f>'Prog. ch. fixe'!L14</f>
        <v>0</v>
      </c>
      <c r="M20" s="3">
        <f>'Prog. ch. fixe'!M14</f>
        <v>0</v>
      </c>
      <c r="N20" s="3">
        <f>'Prog. ch. fixe'!N14</f>
        <v>0</v>
      </c>
      <c r="O20" s="3">
        <f>'Prog. ch. fixe'!O14</f>
        <v>0</v>
      </c>
      <c r="P20" s="3">
        <f>'Prog. ch. fixe'!P14</f>
        <v>0</v>
      </c>
      <c r="Q20" s="3">
        <f>'Prog. ch. fixe'!Q14</f>
        <v>0</v>
      </c>
      <c r="R20" s="3">
        <f>'Prog. ch. fixe'!R14</f>
        <v>0</v>
      </c>
      <c r="S20" s="3">
        <f>'Prog. ch. fixe'!S14</f>
        <v>0</v>
      </c>
      <c r="T20" s="3">
        <f>'Prog. ch. fixe'!T14</f>
        <v>0</v>
      </c>
      <c r="U20" s="3">
        <f>'Prog. ch. fixe'!U14</f>
        <v>0</v>
      </c>
      <c r="V20" s="2">
        <f t="shared" si="1"/>
        <v>0</v>
      </c>
      <c r="W20" s="2">
        <f>'Prog. ch. fixe'!X14</f>
        <v>0</v>
      </c>
      <c r="X20" s="2">
        <f>'Prog. ch. fixe'!Z14</f>
        <v>0</v>
      </c>
    </row>
    <row r="21" spans="2:24" x14ac:dyDescent="0.3">
      <c r="B21" s="1" t="str">
        <f>'Prog. ch. fixe'!B15</f>
        <v>Alte cheltuieli materiale</v>
      </c>
      <c r="C21" s="5" t="s">
        <v>15</v>
      </c>
      <c r="D21" s="3">
        <f>'Prog. ch. fixe'!D15</f>
        <v>0</v>
      </c>
      <c r="E21" s="3">
        <f>'Prog. ch. fixe'!E15</f>
        <v>0</v>
      </c>
      <c r="F21" s="3">
        <f>'Prog. ch. fixe'!F15</f>
        <v>0</v>
      </c>
      <c r="G21" s="3">
        <f>'Prog. ch. fixe'!G15</f>
        <v>0</v>
      </c>
      <c r="H21" s="3">
        <f>'Prog. ch. fixe'!H15</f>
        <v>0</v>
      </c>
      <c r="I21" s="3">
        <f>'Prog. ch. fixe'!I15</f>
        <v>0</v>
      </c>
      <c r="J21" s="3">
        <f>'Prog. ch. fixe'!J15</f>
        <v>0</v>
      </c>
      <c r="K21" s="3">
        <f>'Prog. ch. fixe'!K15</f>
        <v>0</v>
      </c>
      <c r="L21" s="3">
        <f>'Prog. ch. fixe'!L15</f>
        <v>0</v>
      </c>
      <c r="M21" s="3">
        <f>'Prog. ch. fixe'!M15</f>
        <v>0</v>
      </c>
      <c r="N21" s="3">
        <f>'Prog. ch. fixe'!N15</f>
        <v>0</v>
      </c>
      <c r="O21" s="3">
        <f>'Prog. ch. fixe'!O15</f>
        <v>0</v>
      </c>
      <c r="P21" s="3">
        <f>'Prog. ch. fixe'!P15</f>
        <v>0</v>
      </c>
      <c r="Q21" s="3">
        <f>'Prog. ch. fixe'!Q15</f>
        <v>0</v>
      </c>
      <c r="R21" s="3">
        <f>'Prog. ch. fixe'!R15</f>
        <v>0</v>
      </c>
      <c r="S21" s="3">
        <f>'Prog. ch. fixe'!S15</f>
        <v>0</v>
      </c>
      <c r="T21" s="3">
        <f>'Prog. ch. fixe'!T15</f>
        <v>0</v>
      </c>
      <c r="U21" s="3">
        <f>'Prog. ch. fixe'!U15</f>
        <v>0</v>
      </c>
      <c r="V21" s="2">
        <f t="shared" si="1"/>
        <v>0</v>
      </c>
      <c r="W21" s="2">
        <f>'Prog. ch. fixe'!X15</f>
        <v>0</v>
      </c>
      <c r="X21" s="2">
        <f>'Prog. ch. fixe'!Z15</f>
        <v>0</v>
      </c>
    </row>
    <row r="22" spans="2:24" x14ac:dyDescent="0.3">
      <c r="B22" s="1" t="str">
        <f>'Prog. ch. fixe'!B16</f>
        <v>Cheltuieli legate de sediu</v>
      </c>
      <c r="C22" s="5" t="s">
        <v>15</v>
      </c>
      <c r="D22" s="3">
        <f>'Prog. ch. fixe'!D16</f>
        <v>0</v>
      </c>
      <c r="E22" s="3">
        <f>'Prog. ch. fixe'!E16</f>
        <v>0</v>
      </c>
      <c r="F22" s="3">
        <f>'Prog. ch. fixe'!F16</f>
        <v>0</v>
      </c>
      <c r="G22" s="3">
        <f>'Prog. ch. fixe'!G16</f>
        <v>0</v>
      </c>
      <c r="H22" s="3">
        <f>'Prog. ch. fixe'!H16</f>
        <v>0</v>
      </c>
      <c r="I22" s="3">
        <f>'Prog. ch. fixe'!I16</f>
        <v>0</v>
      </c>
      <c r="J22" s="3">
        <f>'Prog. ch. fixe'!J16</f>
        <v>0</v>
      </c>
      <c r="K22" s="3">
        <f>'Prog. ch. fixe'!K16</f>
        <v>0</v>
      </c>
      <c r="L22" s="3">
        <f>'Prog. ch. fixe'!L16</f>
        <v>0</v>
      </c>
      <c r="M22" s="3">
        <f>'Prog. ch. fixe'!M16</f>
        <v>0</v>
      </c>
      <c r="N22" s="3">
        <f>'Prog. ch. fixe'!N16</f>
        <v>0</v>
      </c>
      <c r="O22" s="3">
        <f>'Prog. ch. fixe'!O16</f>
        <v>0</v>
      </c>
      <c r="P22" s="3">
        <f>'Prog. ch. fixe'!P16</f>
        <v>0</v>
      </c>
      <c r="Q22" s="3">
        <f>'Prog. ch. fixe'!Q16</f>
        <v>0</v>
      </c>
      <c r="R22" s="3">
        <f>'Prog. ch. fixe'!R16</f>
        <v>0</v>
      </c>
      <c r="S22" s="3">
        <f>'Prog. ch. fixe'!S16</f>
        <v>0</v>
      </c>
      <c r="T22" s="3">
        <f>'Prog. ch. fixe'!T16</f>
        <v>0</v>
      </c>
      <c r="U22" s="3">
        <f>'Prog. ch. fixe'!U16</f>
        <v>0</v>
      </c>
      <c r="V22" s="2">
        <f t="shared" si="1"/>
        <v>0</v>
      </c>
      <c r="W22" s="2" t="str">
        <f>'Prog. ch. fixe'!X16</f>
        <v>-</v>
      </c>
      <c r="X22" s="2" t="str">
        <f>'Prog. ch. fixe'!Z16</f>
        <v>-</v>
      </c>
    </row>
    <row r="23" spans="2:24" x14ac:dyDescent="0.3">
      <c r="B23" s="1" t="str">
        <f>'Prog. ch. fixe'!B19</f>
        <v>Cheltuieli personale - total</v>
      </c>
      <c r="C23" s="5" t="s">
        <v>15</v>
      </c>
      <c r="D23" s="3">
        <f>'Prog. ch. fixe'!D19</f>
        <v>0</v>
      </c>
      <c r="E23" s="3">
        <f>'Prog. ch. fixe'!E19</f>
        <v>0</v>
      </c>
      <c r="F23" s="3">
        <f>'Prog. ch. fixe'!F19</f>
        <v>0</v>
      </c>
      <c r="G23" s="3">
        <f>'Prog. ch. fixe'!G19</f>
        <v>0</v>
      </c>
      <c r="H23" s="3">
        <f>'Prog. ch. fixe'!H19</f>
        <v>0</v>
      </c>
      <c r="I23" s="3">
        <f>'Prog. ch. fixe'!I19</f>
        <v>0</v>
      </c>
      <c r="J23" s="3">
        <f>'Prog. ch. fixe'!J19</f>
        <v>0</v>
      </c>
      <c r="K23" s="3">
        <f>'Prog. ch. fixe'!K19</f>
        <v>0</v>
      </c>
      <c r="L23" s="3">
        <f>'Prog. ch. fixe'!L19</f>
        <v>0</v>
      </c>
      <c r="M23" s="3">
        <f>'Prog. ch. fixe'!M19</f>
        <v>0</v>
      </c>
      <c r="N23" s="3">
        <f>'Prog. ch. fixe'!N19</f>
        <v>0</v>
      </c>
      <c r="O23" s="3">
        <f>'Prog. ch. fixe'!O19</f>
        <v>0</v>
      </c>
      <c r="P23" s="3">
        <f>'Prog. ch. fixe'!P19</f>
        <v>0</v>
      </c>
      <c r="Q23" s="3">
        <f>'Prog. ch. fixe'!Q19</f>
        <v>0</v>
      </c>
      <c r="R23" s="3">
        <f>'Prog. ch. fixe'!R19</f>
        <v>0</v>
      </c>
      <c r="S23" s="3">
        <f>'Prog. ch. fixe'!S19</f>
        <v>0</v>
      </c>
      <c r="T23" s="3">
        <f>'Prog. ch. fixe'!T19</f>
        <v>0</v>
      </c>
      <c r="U23" s="3">
        <f>'Prog. ch. fixe'!U19</f>
        <v>0</v>
      </c>
      <c r="V23" s="2">
        <f t="shared" si="1"/>
        <v>0</v>
      </c>
      <c r="W23" s="2" t="str">
        <f>'Prog. ch. fixe'!X19</f>
        <v>-</v>
      </c>
      <c r="X23" s="2" t="str">
        <f>'Prog. ch. fixe'!Z19</f>
        <v>-</v>
      </c>
    </row>
    <row r="24" spans="2:24" x14ac:dyDescent="0.3">
      <c r="B24" s="1" t="str">
        <f>'Prog. ch. fixe'!B22</f>
        <v>Cheltuieli de marketing</v>
      </c>
      <c r="C24" s="5" t="s">
        <v>15</v>
      </c>
      <c r="D24" s="3">
        <f>'Prog. ch. fixe'!D22</f>
        <v>0</v>
      </c>
      <c r="E24" s="3">
        <f>'Prog. ch. fixe'!E22</f>
        <v>0</v>
      </c>
      <c r="F24" s="3">
        <f>'Prog. ch. fixe'!F22</f>
        <v>0</v>
      </c>
      <c r="G24" s="3">
        <f>'Prog. ch. fixe'!G22</f>
        <v>0</v>
      </c>
      <c r="H24" s="3">
        <f>'Prog. ch. fixe'!H22</f>
        <v>0</v>
      </c>
      <c r="I24" s="3">
        <f>'Prog. ch. fixe'!I22</f>
        <v>0</v>
      </c>
      <c r="J24" s="3">
        <f>'Prog. ch. fixe'!J22</f>
        <v>0</v>
      </c>
      <c r="K24" s="3">
        <f>'Prog. ch. fixe'!K22</f>
        <v>0</v>
      </c>
      <c r="L24" s="3">
        <f>'Prog. ch. fixe'!L22</f>
        <v>0</v>
      </c>
      <c r="M24" s="3">
        <f>'Prog. ch. fixe'!M22</f>
        <v>0</v>
      </c>
      <c r="N24" s="3">
        <f>'Prog. ch. fixe'!N22</f>
        <v>0</v>
      </c>
      <c r="O24" s="3">
        <f>'Prog. ch. fixe'!O22</f>
        <v>0</v>
      </c>
      <c r="P24" s="3">
        <f>'Prog. ch. fixe'!P22</f>
        <v>0</v>
      </c>
      <c r="Q24" s="3">
        <f>'Prog. ch. fixe'!Q22</f>
        <v>0</v>
      </c>
      <c r="R24" s="3">
        <f>'Prog. ch. fixe'!R22</f>
        <v>0</v>
      </c>
      <c r="S24" s="3">
        <f>'Prog. ch. fixe'!S22</f>
        <v>0</v>
      </c>
      <c r="T24" s="3">
        <f>'Prog. ch. fixe'!T22</f>
        <v>0</v>
      </c>
      <c r="U24" s="3">
        <f>'Prog. ch. fixe'!U22</f>
        <v>0</v>
      </c>
      <c r="V24" s="2">
        <f t="shared" si="1"/>
        <v>0</v>
      </c>
      <c r="W24" s="2">
        <f>'Prog. ch. fixe'!X22</f>
        <v>0</v>
      </c>
      <c r="X24" s="2">
        <f>'Prog. ch. fixe'!Z22</f>
        <v>0</v>
      </c>
    </row>
    <row r="25" spans="2:24" x14ac:dyDescent="0.3">
      <c r="B25" s="1" t="str">
        <f>'Prog. ch. fixe'!B23</f>
        <v>Cheltuieli privind prestățiile externe</v>
      </c>
      <c r="C25" s="5" t="s">
        <v>15</v>
      </c>
      <c r="D25" s="3">
        <f>'Prog. ch. fixe'!D23-'Prog. ch. fixe'!D26</f>
        <v>0</v>
      </c>
      <c r="E25" s="3">
        <f>'Prog. ch. fixe'!E23-'Prog. ch. fixe'!E26</f>
        <v>0</v>
      </c>
      <c r="F25" s="3">
        <f>'Prog. ch. fixe'!F23-'Prog. ch. fixe'!F26</f>
        <v>0</v>
      </c>
      <c r="G25" s="3">
        <f>'Prog. ch. fixe'!G23-'Prog. ch. fixe'!G26</f>
        <v>0</v>
      </c>
      <c r="H25" s="3">
        <f>'Prog. ch. fixe'!H23-'Prog. ch. fixe'!H26</f>
        <v>0</v>
      </c>
      <c r="I25" s="3">
        <f>'Prog. ch. fixe'!I23-'Prog. ch. fixe'!I26</f>
        <v>0</v>
      </c>
      <c r="J25" s="3">
        <f>'Prog. ch. fixe'!J23-'Prog. ch. fixe'!J26</f>
        <v>0</v>
      </c>
      <c r="K25" s="3">
        <f>'Prog. ch. fixe'!K23-'Prog. ch. fixe'!K26</f>
        <v>0</v>
      </c>
      <c r="L25" s="3">
        <f>'Prog. ch. fixe'!L23-'Prog. ch. fixe'!L26</f>
        <v>0</v>
      </c>
      <c r="M25" s="3">
        <f>'Prog. ch. fixe'!M23-'Prog. ch. fixe'!M26</f>
        <v>0</v>
      </c>
      <c r="N25" s="3">
        <f>'Prog. ch. fixe'!N23-'Prog. ch. fixe'!N26</f>
        <v>0</v>
      </c>
      <c r="O25" s="3">
        <f>'Prog. ch. fixe'!O23-'Prog. ch. fixe'!O26</f>
        <v>0</v>
      </c>
      <c r="P25" s="3">
        <f>'Prog. ch. fixe'!P23-'Prog. ch. fixe'!P26</f>
        <v>0</v>
      </c>
      <c r="Q25" s="3">
        <f>'Prog. ch. fixe'!Q23-'Prog. ch. fixe'!Q26</f>
        <v>0</v>
      </c>
      <c r="R25" s="3">
        <f>'Prog. ch. fixe'!R23-'Prog. ch. fixe'!R26</f>
        <v>0</v>
      </c>
      <c r="S25" s="3">
        <f>'Prog. ch. fixe'!S23-'Prog. ch. fixe'!S26</f>
        <v>0</v>
      </c>
      <c r="T25" s="3">
        <f>'Prog. ch. fixe'!T23-'Prog. ch. fixe'!T26</f>
        <v>0</v>
      </c>
      <c r="U25" s="3">
        <f>'Prog. ch. fixe'!U23-'Prog. ch. fixe'!U26</f>
        <v>0</v>
      </c>
      <c r="V25" s="2">
        <f t="shared" si="1"/>
        <v>0</v>
      </c>
      <c r="W25" s="2" t="e">
        <f>'Prog. ch. fixe'!X23-'Prog. ch. fixe'!X26</f>
        <v>#VALUE!</v>
      </c>
      <c r="X25" s="2" t="e">
        <f>'Prog. ch. fixe'!Z23-'Prog. ch. fixe'!Z26</f>
        <v>#VALUE!</v>
      </c>
    </row>
    <row r="26" spans="2:24" x14ac:dyDescent="0.3">
      <c r="B26" s="1" t="str">
        <f>'Prog. ch. fixe'!B28</f>
        <v>Cheltuieli cu amortizăriile</v>
      </c>
      <c r="C26" s="5" t="s">
        <v>15</v>
      </c>
      <c r="D26" s="3">
        <f>'Prog. ch. fixe'!D28</f>
        <v>0</v>
      </c>
      <c r="E26" s="3">
        <f>'Prog. ch. fixe'!E28</f>
        <v>0</v>
      </c>
      <c r="F26" s="3">
        <f>'Prog. ch. fixe'!F28</f>
        <v>0</v>
      </c>
      <c r="G26" s="3">
        <f>'Prog. ch. fixe'!G28</f>
        <v>0</v>
      </c>
      <c r="H26" s="3">
        <f>'Prog. ch. fixe'!H28</f>
        <v>0</v>
      </c>
      <c r="I26" s="3">
        <f>'Prog. ch. fixe'!I28</f>
        <v>0</v>
      </c>
      <c r="J26" s="3">
        <f>'Prog. ch. fixe'!J28</f>
        <v>0</v>
      </c>
      <c r="K26" s="3">
        <f>'Prog. ch. fixe'!K28</f>
        <v>0</v>
      </c>
      <c r="L26" s="3">
        <f>'Prog. ch. fixe'!L28</f>
        <v>0</v>
      </c>
      <c r="M26" s="3">
        <f>'Prog. ch. fixe'!M28</f>
        <v>0</v>
      </c>
      <c r="N26" s="3">
        <f>'Prog. ch. fixe'!N28</f>
        <v>0</v>
      </c>
      <c r="O26" s="3">
        <f>'Prog. ch. fixe'!O28</f>
        <v>0</v>
      </c>
      <c r="P26" s="3">
        <f>'Prog. ch. fixe'!P28</f>
        <v>0</v>
      </c>
      <c r="Q26" s="3">
        <f>'Prog. ch. fixe'!Q28</f>
        <v>0</v>
      </c>
      <c r="R26" s="3">
        <f>'Prog. ch. fixe'!R28</f>
        <v>0</v>
      </c>
      <c r="S26" s="3">
        <f>'Prog. ch. fixe'!S28</f>
        <v>0</v>
      </c>
      <c r="T26" s="3">
        <f>'Prog. ch. fixe'!T28</f>
        <v>0</v>
      </c>
      <c r="U26" s="3">
        <f>'Prog. ch. fixe'!U28</f>
        <v>0</v>
      </c>
      <c r="V26" s="2">
        <f t="shared" si="1"/>
        <v>0</v>
      </c>
      <c r="W26" s="2" t="str">
        <f>'Prog. ch. fixe'!X28</f>
        <v>-</v>
      </c>
      <c r="X26" s="2" t="str">
        <f>'Prog. ch. fixe'!Z28</f>
        <v>-</v>
      </c>
    </row>
    <row r="27" spans="2:24" x14ac:dyDescent="0.3">
      <c r="B27" s="1" t="str">
        <f>'Prog. ch. fixe'!B29</f>
        <v>Alte cheltuieli de exploatare</v>
      </c>
      <c r="C27" s="5" t="s">
        <v>15</v>
      </c>
      <c r="D27" s="3">
        <f>'Prog. ch. fixe'!D29</f>
        <v>0</v>
      </c>
      <c r="E27" s="3">
        <f>'Prog. ch. fixe'!E29</f>
        <v>0</v>
      </c>
      <c r="F27" s="3">
        <f>'Prog. ch. fixe'!F29</f>
        <v>0</v>
      </c>
      <c r="G27" s="3">
        <f>'Prog. ch. fixe'!G29</f>
        <v>0</v>
      </c>
      <c r="H27" s="3">
        <f>'Prog. ch. fixe'!H29</f>
        <v>0</v>
      </c>
      <c r="I27" s="3">
        <f>'Prog. ch. fixe'!I29</f>
        <v>0</v>
      </c>
      <c r="J27" s="3">
        <f>'Prog. ch. fixe'!J29</f>
        <v>0</v>
      </c>
      <c r="K27" s="3">
        <f>'Prog. ch. fixe'!K29</f>
        <v>0</v>
      </c>
      <c r="L27" s="3">
        <f>'Prog. ch. fixe'!L29</f>
        <v>0</v>
      </c>
      <c r="M27" s="3">
        <f>'Prog. ch. fixe'!M29</f>
        <v>0</v>
      </c>
      <c r="N27" s="3">
        <f>'Prog. ch. fixe'!N29</f>
        <v>0</v>
      </c>
      <c r="O27" s="3">
        <f>'Prog. ch. fixe'!O29</f>
        <v>0</v>
      </c>
      <c r="P27" s="3">
        <f>'Prog. ch. fixe'!P29</f>
        <v>0</v>
      </c>
      <c r="Q27" s="3">
        <f>'Prog. ch. fixe'!Q29</f>
        <v>0</v>
      </c>
      <c r="R27" s="3">
        <f>'Prog. ch. fixe'!R29</f>
        <v>0</v>
      </c>
      <c r="S27" s="3">
        <f>'Prog. ch. fixe'!S29</f>
        <v>0</v>
      </c>
      <c r="T27" s="3">
        <f>'Prog. ch. fixe'!T29</f>
        <v>0</v>
      </c>
      <c r="U27" s="3">
        <f>'Prog. ch. fixe'!U29</f>
        <v>0</v>
      </c>
      <c r="V27" s="2">
        <f t="shared" si="1"/>
        <v>0</v>
      </c>
      <c r="W27" s="2" t="str">
        <f>'Prog. ch. fixe'!X29</f>
        <v>-</v>
      </c>
      <c r="X27" s="2" t="str">
        <f>'Prog. ch. fixe'!Z29</f>
        <v>-</v>
      </c>
    </row>
    <row r="28" spans="2:24" x14ac:dyDescent="0.3">
      <c r="B28" s="170" t="s">
        <v>53</v>
      </c>
      <c r="C28" s="168" t="s">
        <v>15</v>
      </c>
      <c r="D28" s="173">
        <f>SUM(D19:D27)</f>
        <v>0</v>
      </c>
      <c r="E28" s="173">
        <f t="shared" ref="E28:X28" si="2">SUM(E19:E27)</f>
        <v>0</v>
      </c>
      <c r="F28" s="173">
        <f t="shared" si="2"/>
        <v>0</v>
      </c>
      <c r="G28" s="173">
        <f t="shared" si="2"/>
        <v>0</v>
      </c>
      <c r="H28" s="173">
        <f t="shared" si="2"/>
        <v>0</v>
      </c>
      <c r="I28" s="173">
        <f t="shared" si="2"/>
        <v>0</v>
      </c>
      <c r="J28" s="173">
        <f t="shared" si="2"/>
        <v>0</v>
      </c>
      <c r="K28" s="173">
        <f t="shared" si="2"/>
        <v>0</v>
      </c>
      <c r="L28" s="173">
        <f t="shared" si="2"/>
        <v>0</v>
      </c>
      <c r="M28" s="173">
        <f t="shared" si="2"/>
        <v>0</v>
      </c>
      <c r="N28" s="173">
        <f t="shared" si="2"/>
        <v>0</v>
      </c>
      <c r="O28" s="173">
        <f t="shared" si="2"/>
        <v>0</v>
      </c>
      <c r="P28" s="173">
        <f t="shared" si="2"/>
        <v>0</v>
      </c>
      <c r="Q28" s="173">
        <f t="shared" si="2"/>
        <v>0</v>
      </c>
      <c r="R28" s="173">
        <f t="shared" si="2"/>
        <v>0</v>
      </c>
      <c r="S28" s="173">
        <f t="shared" si="2"/>
        <v>0</v>
      </c>
      <c r="T28" s="173">
        <f t="shared" si="2"/>
        <v>0</v>
      </c>
      <c r="U28" s="173">
        <f t="shared" si="2"/>
        <v>0</v>
      </c>
      <c r="V28" s="173">
        <f t="shared" si="2"/>
        <v>0</v>
      </c>
      <c r="W28" s="173" t="e">
        <f t="shared" si="2"/>
        <v>#VALUE!</v>
      </c>
      <c r="X28" s="173" t="e">
        <f t="shared" si="2"/>
        <v>#VALUE!</v>
      </c>
    </row>
    <row r="29" spans="2:24" x14ac:dyDescent="0.3">
      <c r="B29" s="170" t="s">
        <v>54</v>
      </c>
      <c r="C29" s="168" t="s">
        <v>15</v>
      </c>
      <c r="D29" s="173">
        <f>D17-D28</f>
        <v>0</v>
      </c>
      <c r="E29" s="173">
        <f t="shared" ref="E29:X29" si="3">E17-E28</f>
        <v>0</v>
      </c>
      <c r="F29" s="173">
        <f t="shared" si="3"/>
        <v>0</v>
      </c>
      <c r="G29" s="173">
        <f t="shared" si="3"/>
        <v>0</v>
      </c>
      <c r="H29" s="173">
        <f t="shared" si="3"/>
        <v>0</v>
      </c>
      <c r="I29" s="173">
        <f t="shared" si="3"/>
        <v>0</v>
      </c>
      <c r="J29" s="173">
        <f t="shared" si="3"/>
        <v>0</v>
      </c>
      <c r="K29" s="173">
        <f t="shared" si="3"/>
        <v>0</v>
      </c>
      <c r="L29" s="173">
        <f t="shared" si="3"/>
        <v>0</v>
      </c>
      <c r="M29" s="173">
        <f t="shared" si="3"/>
        <v>0</v>
      </c>
      <c r="N29" s="173">
        <f t="shared" si="3"/>
        <v>0</v>
      </c>
      <c r="O29" s="173">
        <f t="shared" si="3"/>
        <v>0</v>
      </c>
      <c r="P29" s="173">
        <f t="shared" si="3"/>
        <v>0</v>
      </c>
      <c r="Q29" s="173">
        <f t="shared" si="3"/>
        <v>0</v>
      </c>
      <c r="R29" s="173">
        <f t="shared" si="3"/>
        <v>0</v>
      </c>
      <c r="S29" s="173">
        <f t="shared" si="3"/>
        <v>0</v>
      </c>
      <c r="T29" s="173">
        <f t="shared" si="3"/>
        <v>0</v>
      </c>
      <c r="U29" s="173">
        <f t="shared" si="3"/>
        <v>0</v>
      </c>
      <c r="V29" s="173">
        <f t="shared" si="3"/>
        <v>0</v>
      </c>
      <c r="W29" s="173" t="e">
        <f t="shared" si="3"/>
        <v>#VALUE!</v>
      </c>
      <c r="X29" s="173" t="e">
        <f t="shared" si="3"/>
        <v>#VALUE!</v>
      </c>
    </row>
    <row r="30" spans="2:24" ht="15" thickBot="1" x14ac:dyDescent="0.35">
      <c r="B30" s="207" t="s">
        <v>57</v>
      </c>
      <c r="C30" s="207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7"/>
      <c r="W30" s="208"/>
      <c r="X30" s="208"/>
    </row>
    <row r="31" spans="2:24" ht="15.6" thickTop="1" thickBot="1" x14ac:dyDescent="0.35">
      <c r="B31" s="1" t="s">
        <v>55</v>
      </c>
      <c r="C31" s="23" t="s">
        <v>15</v>
      </c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6"/>
      <c r="V31" s="22">
        <f t="shared" ref="V31:V33" si="4">SUM(D31:U31)</f>
        <v>0</v>
      </c>
      <c r="W31" s="76"/>
      <c r="X31" s="77"/>
    </row>
    <row r="32" spans="2:24" ht="15" thickTop="1" x14ac:dyDescent="0.3">
      <c r="B32" s="1" t="s">
        <v>56</v>
      </c>
      <c r="C32" s="5" t="s">
        <v>15</v>
      </c>
      <c r="D32" s="48">
        <f>'Prog. ch. fixe'!D26</f>
        <v>0</v>
      </c>
      <c r="E32" s="48">
        <f>'Prog. ch. fixe'!E26</f>
        <v>0</v>
      </c>
      <c r="F32" s="48">
        <f>'Prog. ch. fixe'!F26</f>
        <v>0</v>
      </c>
      <c r="G32" s="48">
        <f>'Prog. ch. fixe'!G26</f>
        <v>0</v>
      </c>
      <c r="H32" s="48">
        <f>'Prog. ch. fixe'!H26</f>
        <v>0</v>
      </c>
      <c r="I32" s="48">
        <f>'Prog. ch. fixe'!I26</f>
        <v>0</v>
      </c>
      <c r="J32" s="48">
        <f>'Prog. ch. fixe'!J26</f>
        <v>0</v>
      </c>
      <c r="K32" s="48">
        <f>'Prog. ch. fixe'!K26</f>
        <v>0</v>
      </c>
      <c r="L32" s="48">
        <f>'Prog. ch. fixe'!L26</f>
        <v>0</v>
      </c>
      <c r="M32" s="48">
        <f>'Prog. ch. fixe'!M26</f>
        <v>0</v>
      </c>
      <c r="N32" s="48">
        <f>'Prog. ch. fixe'!N26</f>
        <v>0</v>
      </c>
      <c r="O32" s="48">
        <f>'Prog. ch. fixe'!O26</f>
        <v>0</v>
      </c>
      <c r="P32" s="48">
        <f>'Prog. ch. fixe'!P26</f>
        <v>0</v>
      </c>
      <c r="Q32" s="48">
        <f>'Prog. ch. fixe'!Q26</f>
        <v>0</v>
      </c>
      <c r="R32" s="48">
        <f>'Prog. ch. fixe'!R26</f>
        <v>0</v>
      </c>
      <c r="S32" s="48">
        <f>'Prog. ch. fixe'!S26</f>
        <v>0</v>
      </c>
      <c r="T32" s="48">
        <f>'Prog. ch. fixe'!T26</f>
        <v>0</v>
      </c>
      <c r="U32" s="48">
        <f>'Prog. ch. fixe'!U26</f>
        <v>0</v>
      </c>
      <c r="V32" s="2">
        <f t="shared" si="4"/>
        <v>0</v>
      </c>
      <c r="W32" s="75">
        <f>'Prog. ch. fixe'!X26</f>
        <v>0</v>
      </c>
      <c r="X32" s="75">
        <f>'Prog. ch. fixe'!Z26</f>
        <v>0</v>
      </c>
    </row>
    <row r="33" spans="2:24" x14ac:dyDescent="0.3">
      <c r="B33" s="1" t="str">
        <f>'Prog. ch. fixe'!B35</f>
        <v>Cheltuieli privind dobânziile</v>
      </c>
      <c r="C33" s="5" t="s">
        <v>15</v>
      </c>
      <c r="D33" s="3">
        <f>'Prog. ch. fixe'!D35</f>
        <v>0</v>
      </c>
      <c r="E33" s="3">
        <f>'Prog. ch. fixe'!E35</f>
        <v>0</v>
      </c>
      <c r="F33" s="3">
        <f>'Prog. ch. fixe'!F35</f>
        <v>0</v>
      </c>
      <c r="G33" s="3">
        <f>'Prog. ch. fixe'!G35</f>
        <v>0</v>
      </c>
      <c r="H33" s="3">
        <f>'Prog. ch. fixe'!H35</f>
        <v>0</v>
      </c>
      <c r="I33" s="3">
        <f>'Prog. ch. fixe'!I35</f>
        <v>0</v>
      </c>
      <c r="J33" s="3">
        <f>'Prog. ch. fixe'!J35</f>
        <v>0</v>
      </c>
      <c r="K33" s="3">
        <f>'Prog. ch. fixe'!K35</f>
        <v>0</v>
      </c>
      <c r="L33" s="3">
        <f>'Prog. ch. fixe'!L35</f>
        <v>0</v>
      </c>
      <c r="M33" s="3">
        <f>'Prog. ch. fixe'!M35</f>
        <v>0</v>
      </c>
      <c r="N33" s="3">
        <f>'Prog. ch. fixe'!N35</f>
        <v>0</v>
      </c>
      <c r="O33" s="3">
        <f>'Prog. ch. fixe'!O35</f>
        <v>0</v>
      </c>
      <c r="P33" s="3">
        <f>'Prog. ch. fixe'!P35</f>
        <v>0</v>
      </c>
      <c r="Q33" s="3">
        <f>'Prog. ch. fixe'!Q35</f>
        <v>0</v>
      </c>
      <c r="R33" s="3">
        <f>'Prog. ch. fixe'!R35</f>
        <v>0</v>
      </c>
      <c r="S33" s="3">
        <f>'Prog. ch. fixe'!S35</f>
        <v>0</v>
      </c>
      <c r="T33" s="3">
        <f>'Prog. ch. fixe'!T35</f>
        <v>0</v>
      </c>
      <c r="U33" s="3">
        <f>'Prog. ch. fixe'!U35</f>
        <v>0</v>
      </c>
      <c r="V33" s="2">
        <f t="shared" si="4"/>
        <v>0</v>
      </c>
      <c r="W33" s="2">
        <f>'Prog. ch. fixe'!X35</f>
        <v>0</v>
      </c>
      <c r="X33" s="2">
        <f>'Prog. ch. fixe'!Z35</f>
        <v>0</v>
      </c>
    </row>
    <row r="34" spans="2:24" x14ac:dyDescent="0.3">
      <c r="B34" s="170" t="s">
        <v>58</v>
      </c>
      <c r="C34" s="168" t="s">
        <v>15</v>
      </c>
      <c r="D34" s="173">
        <f>D31-D32-D33</f>
        <v>0</v>
      </c>
      <c r="E34" s="173">
        <f t="shared" ref="E34:U34" si="5">E31-E32-E33</f>
        <v>0</v>
      </c>
      <c r="F34" s="173">
        <f t="shared" si="5"/>
        <v>0</v>
      </c>
      <c r="G34" s="173">
        <f t="shared" si="5"/>
        <v>0</v>
      </c>
      <c r="H34" s="173">
        <f t="shared" si="5"/>
        <v>0</v>
      </c>
      <c r="I34" s="173">
        <f t="shared" si="5"/>
        <v>0</v>
      </c>
      <c r="J34" s="173">
        <f t="shared" si="5"/>
        <v>0</v>
      </c>
      <c r="K34" s="173">
        <f t="shared" si="5"/>
        <v>0</v>
      </c>
      <c r="L34" s="173">
        <f t="shared" si="5"/>
        <v>0</v>
      </c>
      <c r="M34" s="173">
        <f t="shared" si="5"/>
        <v>0</v>
      </c>
      <c r="N34" s="173">
        <f t="shared" si="5"/>
        <v>0</v>
      </c>
      <c r="O34" s="173">
        <f t="shared" si="5"/>
        <v>0</v>
      </c>
      <c r="P34" s="173">
        <f t="shared" si="5"/>
        <v>0</v>
      </c>
      <c r="Q34" s="173">
        <f t="shared" si="5"/>
        <v>0</v>
      </c>
      <c r="R34" s="173">
        <f t="shared" si="5"/>
        <v>0</v>
      </c>
      <c r="S34" s="173">
        <f t="shared" si="5"/>
        <v>0</v>
      </c>
      <c r="T34" s="173">
        <f t="shared" si="5"/>
        <v>0</v>
      </c>
      <c r="U34" s="173">
        <f t="shared" si="5"/>
        <v>0</v>
      </c>
      <c r="V34" s="173">
        <f t="shared" ref="V34:X34" si="6">V31-V32-V33</f>
        <v>0</v>
      </c>
      <c r="W34" s="173">
        <f t="shared" si="6"/>
        <v>0</v>
      </c>
      <c r="X34" s="173">
        <f t="shared" si="6"/>
        <v>0</v>
      </c>
    </row>
    <row r="35" spans="2:24" x14ac:dyDescent="0.3">
      <c r="B35" s="207" t="s">
        <v>60</v>
      </c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</row>
    <row r="36" spans="2:24" x14ac:dyDescent="0.3">
      <c r="B36" s="170" t="s">
        <v>59</v>
      </c>
      <c r="C36" s="168" t="s">
        <v>15</v>
      </c>
      <c r="D36" s="173">
        <f>D29+D34</f>
        <v>0</v>
      </c>
      <c r="E36" s="173">
        <f t="shared" ref="E36:X36" si="7">E29+E34</f>
        <v>0</v>
      </c>
      <c r="F36" s="173">
        <f t="shared" si="7"/>
        <v>0</v>
      </c>
      <c r="G36" s="173">
        <f t="shared" si="7"/>
        <v>0</v>
      </c>
      <c r="H36" s="173">
        <f t="shared" si="7"/>
        <v>0</v>
      </c>
      <c r="I36" s="173">
        <f t="shared" si="7"/>
        <v>0</v>
      </c>
      <c r="J36" s="173">
        <f t="shared" si="7"/>
        <v>0</v>
      </c>
      <c r="K36" s="173">
        <f t="shared" si="7"/>
        <v>0</v>
      </c>
      <c r="L36" s="173">
        <f t="shared" si="7"/>
        <v>0</v>
      </c>
      <c r="M36" s="173">
        <f t="shared" si="7"/>
        <v>0</v>
      </c>
      <c r="N36" s="173">
        <f t="shared" si="7"/>
        <v>0</v>
      </c>
      <c r="O36" s="173">
        <f t="shared" si="7"/>
        <v>0</v>
      </c>
      <c r="P36" s="173">
        <f t="shared" si="7"/>
        <v>0</v>
      </c>
      <c r="Q36" s="173">
        <f t="shared" si="7"/>
        <v>0</v>
      </c>
      <c r="R36" s="173">
        <f t="shared" si="7"/>
        <v>0</v>
      </c>
      <c r="S36" s="173">
        <f t="shared" si="7"/>
        <v>0</v>
      </c>
      <c r="T36" s="173">
        <f t="shared" si="7"/>
        <v>0</v>
      </c>
      <c r="U36" s="173">
        <f t="shared" si="7"/>
        <v>0</v>
      </c>
      <c r="V36" s="173">
        <f t="shared" si="7"/>
        <v>0</v>
      </c>
      <c r="W36" s="173" t="e">
        <f t="shared" si="7"/>
        <v>#VALUE!</v>
      </c>
      <c r="X36" s="173" t="e">
        <f t="shared" si="7"/>
        <v>#VALUE!</v>
      </c>
    </row>
    <row r="37" spans="2:24" x14ac:dyDescent="0.3">
      <c r="B37" s="1" t="s">
        <v>61</v>
      </c>
      <c r="C37" s="5" t="s">
        <v>15</v>
      </c>
      <c r="D37" s="3">
        <f>ROUND(D17*1%,2)</f>
        <v>0</v>
      </c>
      <c r="E37" s="3">
        <f t="shared" ref="E37:X37" si="8">ROUND(E17*1%,2)</f>
        <v>0</v>
      </c>
      <c r="F37" s="3">
        <f t="shared" si="8"/>
        <v>0</v>
      </c>
      <c r="G37" s="3">
        <f t="shared" si="8"/>
        <v>0</v>
      </c>
      <c r="H37" s="3">
        <f t="shared" si="8"/>
        <v>0</v>
      </c>
      <c r="I37" s="3">
        <f t="shared" si="8"/>
        <v>0</v>
      </c>
      <c r="J37" s="3">
        <f t="shared" si="8"/>
        <v>0</v>
      </c>
      <c r="K37" s="3">
        <f t="shared" si="8"/>
        <v>0</v>
      </c>
      <c r="L37" s="3">
        <f t="shared" si="8"/>
        <v>0</v>
      </c>
      <c r="M37" s="3">
        <f t="shared" si="8"/>
        <v>0</v>
      </c>
      <c r="N37" s="3">
        <f t="shared" si="8"/>
        <v>0</v>
      </c>
      <c r="O37" s="3">
        <f t="shared" si="8"/>
        <v>0</v>
      </c>
      <c r="P37" s="3">
        <f t="shared" si="8"/>
        <v>0</v>
      </c>
      <c r="Q37" s="3">
        <f t="shared" si="8"/>
        <v>0</v>
      </c>
      <c r="R37" s="3">
        <f t="shared" si="8"/>
        <v>0</v>
      </c>
      <c r="S37" s="3">
        <f t="shared" si="8"/>
        <v>0</v>
      </c>
      <c r="T37" s="3">
        <f t="shared" si="8"/>
        <v>0</v>
      </c>
      <c r="U37" s="3">
        <f t="shared" si="8"/>
        <v>0</v>
      </c>
      <c r="V37" s="3">
        <f t="shared" si="8"/>
        <v>0</v>
      </c>
      <c r="W37" s="3">
        <f t="shared" si="8"/>
        <v>0</v>
      </c>
      <c r="X37" s="3">
        <f t="shared" si="8"/>
        <v>0</v>
      </c>
    </row>
    <row r="38" spans="2:24" x14ac:dyDescent="0.3">
      <c r="B38" s="170" t="s">
        <v>62</v>
      </c>
      <c r="C38" s="168" t="s">
        <v>15</v>
      </c>
      <c r="D38" s="173">
        <f>D36-D37</f>
        <v>0</v>
      </c>
      <c r="E38" s="173">
        <f t="shared" ref="E38:X38" si="9">E36-E37</f>
        <v>0</v>
      </c>
      <c r="F38" s="173">
        <f t="shared" si="9"/>
        <v>0</v>
      </c>
      <c r="G38" s="173">
        <f t="shared" si="9"/>
        <v>0</v>
      </c>
      <c r="H38" s="173">
        <f t="shared" si="9"/>
        <v>0</v>
      </c>
      <c r="I38" s="173">
        <f t="shared" si="9"/>
        <v>0</v>
      </c>
      <c r="J38" s="173">
        <f t="shared" si="9"/>
        <v>0</v>
      </c>
      <c r="K38" s="173">
        <f t="shared" si="9"/>
        <v>0</v>
      </c>
      <c r="L38" s="173">
        <f t="shared" si="9"/>
        <v>0</v>
      </c>
      <c r="M38" s="173">
        <f t="shared" si="9"/>
        <v>0</v>
      </c>
      <c r="N38" s="173">
        <f t="shared" si="9"/>
        <v>0</v>
      </c>
      <c r="O38" s="173">
        <f t="shared" si="9"/>
        <v>0</v>
      </c>
      <c r="P38" s="173">
        <f t="shared" si="9"/>
        <v>0</v>
      </c>
      <c r="Q38" s="173">
        <f t="shared" si="9"/>
        <v>0</v>
      </c>
      <c r="R38" s="173">
        <f t="shared" si="9"/>
        <v>0</v>
      </c>
      <c r="S38" s="173">
        <f t="shared" si="9"/>
        <v>0</v>
      </c>
      <c r="T38" s="173">
        <f t="shared" si="9"/>
        <v>0</v>
      </c>
      <c r="U38" s="173">
        <f t="shared" si="9"/>
        <v>0</v>
      </c>
      <c r="V38" s="173">
        <f t="shared" si="9"/>
        <v>0</v>
      </c>
      <c r="W38" s="173" t="e">
        <f t="shared" si="9"/>
        <v>#VALUE!</v>
      </c>
      <c r="X38" s="173" t="e">
        <f t="shared" si="9"/>
        <v>#VALUE!</v>
      </c>
    </row>
    <row r="40" spans="2:24" x14ac:dyDescent="0.3">
      <c r="C40" s="4"/>
    </row>
  </sheetData>
  <mergeCells count="14">
    <mergeCell ref="C6:F6"/>
    <mergeCell ref="C7:F7"/>
    <mergeCell ref="C8:F8"/>
    <mergeCell ref="C9:F9"/>
    <mergeCell ref="B18:X18"/>
    <mergeCell ref="B30:X30"/>
    <mergeCell ref="B35:X35"/>
    <mergeCell ref="X11:X12"/>
    <mergeCell ref="B13:X13"/>
    <mergeCell ref="B11:B12"/>
    <mergeCell ref="C11:C12"/>
    <mergeCell ref="D11:U11"/>
    <mergeCell ref="V11:V12"/>
    <mergeCell ref="W11:W12"/>
  </mergeCells>
  <pageMargins left="0.25" right="0.25" top="0.75" bottom="0.75" header="0.3" footer="0.3"/>
  <pageSetup paperSize="9" scale="56" orientation="landscape" r:id="rId1"/>
  <ignoredErrors>
    <ignoredError sqref="C6:F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Instructiuni</vt:lpstr>
      <vt:lpstr>Centralizator</vt:lpstr>
      <vt:lpstr>Buget</vt:lpstr>
      <vt:lpstr>B_meta</vt:lpstr>
      <vt:lpstr>Prog. veniturilor</vt:lpstr>
      <vt:lpstr>Prog. ch. fixe</vt:lpstr>
      <vt:lpstr>CPP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Levente - József Tánczos;Nandor M</dc:creator>
  <cp:lastModifiedBy>István Miklós</cp:lastModifiedBy>
  <cp:lastPrinted>2022-09-08T12:44:13Z</cp:lastPrinted>
  <dcterms:created xsi:type="dcterms:W3CDTF">2018-07-04T08:06:16Z</dcterms:created>
  <dcterms:modified xsi:type="dcterms:W3CDTF">2025-07-11T12:41:15Z</dcterms:modified>
</cp:coreProperties>
</file>